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バドミントン専門部R5\Desktop\高体連バドミントン専門部\"/>
    </mc:Choice>
  </mc:AlternateContent>
  <xr:revisionPtr revIDLastSave="0" documentId="13_ncr:1_{D4821D33-B4B5-4534-BC37-2D14EEC2C20A}" xr6:coauthVersionLast="47" xr6:coauthVersionMax="47" xr10:uidLastSave="{00000000-0000-0000-0000-000000000000}"/>
  <bookViews>
    <workbookView xWindow="1536" yWindow="216" windowWidth="17340" windowHeight="12024" xr2:uid="{00000000-000D-0000-FFFF-FFFF00000000}"/>
  </bookViews>
  <sheets>
    <sheet name="協会登録" sheetId="1" r:id="rId1"/>
    <sheet name="高校総体" sheetId="4" r:id="rId2"/>
    <sheet name="学年別" sheetId="6" r:id="rId3"/>
    <sheet name="新人戦" sheetId="5" r:id="rId4"/>
    <sheet name="大会参加明細表" sheetId="11" r:id="rId5"/>
    <sheet name="データ１" sheetId="3" state="hidden" r:id="rId6"/>
    <sheet name="データ２" sheetId="10" state="hidden" r:id="rId7"/>
    <sheet name="データ３" sheetId="12" state="hidden" r:id="rId8"/>
  </sheets>
  <definedNames>
    <definedName name="_xlnm._FilterDatabase" localSheetId="5" hidden="1">データ１!$A$1:$G$32</definedName>
    <definedName name="_xlnm.Print_Area" localSheetId="2">学年別!$D$1:$O$47</definedName>
    <definedName name="_xlnm.Print_Area" localSheetId="1">高校総体!$D$1:$O$48</definedName>
    <definedName name="_xlnm.Print_Area" localSheetId="3">新人戦!$D$1:$O$47</definedName>
    <definedName name="_xlnm.Print_Area" localSheetId="4">大会参加明細表!$A$1:$J$41</definedName>
    <definedName name="学校名" localSheetId="7">データ３!$B:$B</definedName>
    <definedName name="学校名">データ２!$A:$A</definedName>
    <definedName name="学年">データ１!$G$2:$G$4</definedName>
    <definedName name="姓登録">協会登録!$B$9:$B$107</definedName>
    <definedName name="生月">データ１!$D$2:$D$13</definedName>
    <definedName name="生日">データ１!$E$2:$E$32</definedName>
    <definedName name="生年">データ１!$C$2:$C$28</definedName>
    <definedName name="大会">データ１!$B$2:$B$8</definedName>
    <definedName name="男女">データ１!$F$2:$F$3</definedName>
    <definedName name="年度">データ１!$A$2:$A$27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4" l="1"/>
  <c r="D6" i="1" l="1"/>
  <c r="A107" i="6"/>
  <c r="N20" i="4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16" i="6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16" i="5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16" i="4"/>
  <c r="E17" i="4"/>
  <c r="F17" i="4"/>
  <c r="G17" i="4"/>
  <c r="L17" i="4"/>
  <c r="E18" i="4"/>
  <c r="F18" i="4"/>
  <c r="L18" i="4"/>
  <c r="E19" i="4"/>
  <c r="F19" i="4"/>
  <c r="G19" i="4"/>
  <c r="L19" i="4"/>
  <c r="E20" i="4"/>
  <c r="F20" i="4"/>
  <c r="G20" i="4"/>
  <c r="L20" i="4"/>
  <c r="E21" i="4"/>
  <c r="F21" i="4"/>
  <c r="G21" i="4"/>
  <c r="L21" i="4"/>
  <c r="E22" i="4"/>
  <c r="F22" i="4"/>
  <c r="G22" i="4"/>
  <c r="L22" i="4"/>
  <c r="E23" i="4"/>
  <c r="F23" i="4"/>
  <c r="G23" i="4"/>
  <c r="L23" i="4"/>
  <c r="B225" i="10"/>
  <c r="C225" i="12"/>
  <c r="F5" i="4"/>
  <c r="O1" i="4" s="1"/>
  <c r="O48" i="4" s="1"/>
  <c r="C224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1" i="12"/>
  <c r="B224" i="10"/>
  <c r="B75" i="10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16" i="4"/>
  <c r="G17" i="6"/>
  <c r="H19" i="11"/>
  <c r="H31" i="11"/>
  <c r="H37" i="11"/>
  <c r="I34" i="11" s="1"/>
  <c r="H36" i="11"/>
  <c r="H35" i="11"/>
  <c r="H34" i="11"/>
  <c r="H30" i="11"/>
  <c r="I30" i="11" s="1"/>
  <c r="J31" i="11" s="1"/>
  <c r="H33" i="11"/>
  <c r="H32" i="11"/>
  <c r="H29" i="11"/>
  <c r="H28" i="11"/>
  <c r="H27" i="11"/>
  <c r="H26" i="11"/>
  <c r="H25" i="11"/>
  <c r="H24" i="11"/>
  <c r="H23" i="11"/>
  <c r="H22" i="11"/>
  <c r="H21" i="11"/>
  <c r="H20" i="11"/>
  <c r="H12" i="11"/>
  <c r="H11" i="11"/>
  <c r="H10" i="11"/>
  <c r="I10" i="11" s="1"/>
  <c r="J14" i="11" s="1"/>
  <c r="H9" i="11"/>
  <c r="H8" i="11"/>
  <c r="H7" i="11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8" i="6"/>
  <c r="A109" i="6"/>
  <c r="A110" i="6"/>
  <c r="A111" i="6"/>
  <c r="A112" i="6"/>
  <c r="A113" i="6"/>
  <c r="A114" i="6"/>
  <c r="A115" i="6"/>
  <c r="J47" i="6"/>
  <c r="A40" i="6"/>
  <c r="A39" i="6"/>
  <c r="A38" i="6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111" i="5"/>
  <c r="A112" i="5"/>
  <c r="A113" i="5"/>
  <c r="A114" i="5"/>
  <c r="A115" i="5"/>
  <c r="A29" i="5"/>
  <c r="A30" i="5"/>
  <c r="A31" i="5"/>
  <c r="A32" i="5"/>
  <c r="A33" i="5"/>
  <c r="A34" i="5"/>
  <c r="A35" i="5"/>
  <c r="A36" i="5"/>
  <c r="A37" i="5"/>
  <c r="A38" i="5"/>
  <c r="A39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J47" i="5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F10" i="6"/>
  <c r="F10" i="4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G26" i="5"/>
  <c r="G25" i="5"/>
  <c r="F26" i="5"/>
  <c r="F25" i="5"/>
  <c r="G16" i="4"/>
  <c r="F10" i="5"/>
  <c r="F5" i="6"/>
  <c r="F5" i="5"/>
  <c r="E37" i="5"/>
  <c r="F37" i="5"/>
  <c r="G37" i="5"/>
  <c r="G36" i="6"/>
  <c r="F36" i="6"/>
  <c r="E36" i="6"/>
  <c r="G35" i="6"/>
  <c r="F35" i="6"/>
  <c r="E35" i="6"/>
  <c r="G34" i="6"/>
  <c r="F34" i="6"/>
  <c r="E34" i="6"/>
  <c r="G33" i="6"/>
  <c r="F33" i="6"/>
  <c r="E33" i="6"/>
  <c r="G32" i="6"/>
  <c r="F32" i="6"/>
  <c r="E32" i="6"/>
  <c r="G31" i="6"/>
  <c r="F31" i="6"/>
  <c r="E31" i="6"/>
  <c r="G30" i="6"/>
  <c r="F30" i="6"/>
  <c r="E30" i="6"/>
  <c r="G29" i="6"/>
  <c r="F29" i="6"/>
  <c r="E29" i="6"/>
  <c r="G28" i="6"/>
  <c r="F28" i="6"/>
  <c r="E28" i="6"/>
  <c r="G27" i="6"/>
  <c r="F27" i="6"/>
  <c r="E27" i="6"/>
  <c r="G36" i="5"/>
  <c r="F36" i="5"/>
  <c r="E36" i="5"/>
  <c r="G35" i="5"/>
  <c r="F35" i="5"/>
  <c r="E35" i="5"/>
  <c r="G34" i="5"/>
  <c r="F34" i="5"/>
  <c r="E34" i="5"/>
  <c r="G33" i="5"/>
  <c r="F33" i="5"/>
  <c r="E33" i="5"/>
  <c r="G32" i="5"/>
  <c r="F32" i="5"/>
  <c r="E32" i="5"/>
  <c r="G31" i="5"/>
  <c r="F31" i="5"/>
  <c r="E31" i="5"/>
  <c r="G30" i="5"/>
  <c r="F30" i="5"/>
  <c r="E30" i="5"/>
  <c r="G29" i="5"/>
  <c r="F29" i="5"/>
  <c r="E29" i="5"/>
  <c r="G28" i="5"/>
  <c r="F28" i="5"/>
  <c r="E28" i="5"/>
  <c r="G27" i="5"/>
  <c r="F27" i="5"/>
  <c r="E27" i="5"/>
  <c r="E26" i="5"/>
  <c r="E25" i="5"/>
  <c r="G30" i="4"/>
  <c r="G29" i="4"/>
  <c r="G28" i="4"/>
  <c r="G27" i="4"/>
  <c r="G26" i="4"/>
  <c r="G25" i="4"/>
  <c r="G24" i="4"/>
  <c r="F29" i="4"/>
  <c r="F26" i="4"/>
  <c r="F27" i="4"/>
  <c r="F28" i="4"/>
  <c r="F25" i="4"/>
  <c r="F24" i="4"/>
  <c r="E29" i="4"/>
  <c r="E28" i="4"/>
  <c r="E27" i="4"/>
  <c r="E26" i="4"/>
  <c r="E25" i="4"/>
  <c r="E24" i="4"/>
  <c r="A32" i="4"/>
  <c r="A33" i="4"/>
  <c r="A64" i="4"/>
  <c r="A65" i="4"/>
  <c r="A66" i="4"/>
  <c r="A67" i="4"/>
  <c r="A68" i="4"/>
  <c r="A69" i="4"/>
  <c r="A70" i="4"/>
  <c r="A71" i="4"/>
  <c r="A72" i="4"/>
  <c r="A73" i="4"/>
  <c r="A24" i="4"/>
  <c r="A25" i="4"/>
  <c r="A26" i="4"/>
  <c r="A27" i="4"/>
  <c r="A28" i="4"/>
  <c r="A29" i="4"/>
  <c r="A30" i="4"/>
  <c r="A31" i="4"/>
  <c r="B1" i="10"/>
  <c r="E16" i="6"/>
  <c r="F16" i="6"/>
  <c r="G16" i="6"/>
  <c r="E17" i="6"/>
  <c r="F17" i="6"/>
  <c r="E18" i="6"/>
  <c r="F18" i="6"/>
  <c r="G18" i="6"/>
  <c r="E19" i="6"/>
  <c r="F19" i="6"/>
  <c r="G19" i="6"/>
  <c r="E20" i="6"/>
  <c r="F20" i="6"/>
  <c r="G20" i="6"/>
  <c r="E21" i="6"/>
  <c r="F21" i="6"/>
  <c r="G21" i="6"/>
  <c r="E22" i="6"/>
  <c r="F22" i="6"/>
  <c r="G22" i="6"/>
  <c r="E23" i="6"/>
  <c r="F23" i="6"/>
  <c r="G23" i="6"/>
  <c r="A23" i="4"/>
  <c r="A22" i="4"/>
  <c r="A21" i="4"/>
  <c r="A20" i="4"/>
  <c r="A19" i="4"/>
  <c r="A18" i="4"/>
  <c r="A17" i="4"/>
  <c r="D3" i="6"/>
  <c r="F6" i="6"/>
  <c r="F7" i="6"/>
  <c r="F8" i="6"/>
  <c r="E24" i="6"/>
  <c r="F24" i="6"/>
  <c r="G24" i="6"/>
  <c r="E25" i="6"/>
  <c r="F25" i="6"/>
  <c r="G25" i="6"/>
  <c r="E26" i="6"/>
  <c r="F26" i="6"/>
  <c r="G26" i="6"/>
  <c r="D3" i="4"/>
  <c r="F6" i="4"/>
  <c r="F7" i="4"/>
  <c r="F8" i="4"/>
  <c r="A16" i="4"/>
  <c r="E16" i="4"/>
  <c r="F16" i="4"/>
  <c r="E30" i="4"/>
  <c r="F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36" i="4"/>
  <c r="F36" i="4"/>
  <c r="G36" i="4"/>
  <c r="E37" i="4"/>
  <c r="F37" i="4"/>
  <c r="G37" i="4"/>
  <c r="J48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D3" i="5"/>
  <c r="F6" i="5"/>
  <c r="F7" i="5"/>
  <c r="F8" i="5"/>
  <c r="E16" i="5"/>
  <c r="F16" i="5"/>
  <c r="G16" i="5"/>
  <c r="E17" i="5"/>
  <c r="F17" i="5"/>
  <c r="G17" i="5"/>
  <c r="E18" i="5"/>
  <c r="F18" i="5"/>
  <c r="G18" i="5"/>
  <c r="E19" i="5"/>
  <c r="F19" i="5"/>
  <c r="G19" i="5"/>
  <c r="E20" i="5"/>
  <c r="F20" i="5"/>
  <c r="G20" i="5"/>
  <c r="E21" i="5"/>
  <c r="F21" i="5"/>
  <c r="G21" i="5"/>
  <c r="E22" i="5"/>
  <c r="F22" i="5"/>
  <c r="G22" i="5"/>
  <c r="E23" i="5"/>
  <c r="F23" i="5"/>
  <c r="G23" i="5"/>
  <c r="E24" i="5"/>
  <c r="F24" i="5"/>
  <c r="G24" i="5"/>
  <c r="I22" i="11" l="1"/>
  <c r="I19" i="11"/>
  <c r="I7" i="11"/>
  <c r="J9" i="11" s="1"/>
  <c r="I31" i="11"/>
  <c r="J35" i="11" s="1"/>
  <c r="J24" i="11"/>
  <c r="J1" i="11"/>
  <c r="O1" i="5"/>
  <c r="O47" i="5" l="1"/>
  <c r="O1" i="6"/>
  <c r="O4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</authors>
  <commentList>
    <comment ref="E1" authorId="0" shapeId="0" xr:uid="{B8491DC8-2083-4151-95FB-8396801C9758}">
      <text>
        <r>
          <rPr>
            <b/>
            <sz val="9"/>
            <color indexed="81"/>
            <rFont val="MS P ゴシック"/>
            <family val="3"/>
            <charset val="128"/>
          </rPr>
          <t>○に数字に書き換える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  <author xml:space="preserve"> 宇都和夫</author>
  </authors>
  <commentList>
    <comment ref="E1" authorId="0" shapeId="0" xr:uid="{0EAA2A35-33E3-475A-B38B-23960B4863D0}">
      <text>
        <r>
          <rPr>
            <b/>
            <sz val="9"/>
            <color indexed="81"/>
            <rFont val="MS P ゴシック"/>
            <family val="3"/>
            <charset val="128"/>
          </rPr>
          <t>○に数字に書き換える</t>
        </r>
      </text>
    </comment>
    <comment ref="J15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1"/>
            <color indexed="81"/>
            <rFont val="ＭＳ Ｐゴシック"/>
            <family val="3"/>
            <charset val="128"/>
          </rPr>
          <t>1年生・・・ 1～  4
2年生・・・21～24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K15" authorId="1" shapeId="0" xr:uid="{00000000-0006-0000-03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1年生・・・ 1～  8
2年生・・・21～28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</authors>
  <commentList>
    <comment ref="E1" authorId="0" shapeId="0" xr:uid="{6DCE43DD-0D67-4519-9465-4FB205D0ACCE}">
      <text>
        <r>
          <rPr>
            <b/>
            <sz val="9"/>
            <color indexed="81"/>
            <rFont val="MS P ゴシック"/>
            <family val="3"/>
            <charset val="128"/>
          </rPr>
          <t>○に数字に書き換える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バドミントン専門部</author>
  </authors>
  <commentList>
    <comment ref="F11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参加・・　１　入力
不参加・・入力不要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17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18" authorId="0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38" authorId="0" shapeId="0" xr:uid="{00000000-0006-0000-04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  <comment ref="F39" authorId="0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参加・・　１　入力
不参加・・入力不要
</t>
        </r>
      </text>
    </comment>
  </commentList>
</comments>
</file>

<file path=xl/sharedStrings.xml><?xml version="1.0" encoding="utf-8"?>
<sst xmlns="http://schemas.openxmlformats.org/spreadsheetml/2006/main" count="945" uniqueCount="354">
  <si>
    <t>学校名</t>
    <rPh sb="0" eb="3">
      <t>ガッコウメイ</t>
    </rPh>
    <phoneticPr fontId="2"/>
  </si>
  <si>
    <t>高校総体</t>
  </si>
  <si>
    <t>年度</t>
    <rPh sb="0" eb="2">
      <t>ネンド</t>
    </rPh>
    <phoneticPr fontId="2"/>
  </si>
  <si>
    <t>大会</t>
    <rPh sb="0" eb="2">
      <t>タイカイ</t>
    </rPh>
    <phoneticPr fontId="2"/>
  </si>
  <si>
    <t>生年</t>
    <rPh sb="0" eb="2">
      <t>セイネン</t>
    </rPh>
    <phoneticPr fontId="2"/>
  </si>
  <si>
    <t>生月</t>
    <rPh sb="0" eb="1">
      <t>セイ</t>
    </rPh>
    <rPh sb="1" eb="2">
      <t>ツキ</t>
    </rPh>
    <phoneticPr fontId="2"/>
  </si>
  <si>
    <t>生日</t>
    <rPh sb="0" eb="1">
      <t>セイ</t>
    </rPh>
    <rPh sb="1" eb="2">
      <t>ヒ</t>
    </rPh>
    <phoneticPr fontId="2"/>
  </si>
  <si>
    <t>男女</t>
    <rPh sb="0" eb="2">
      <t>ダンジョ</t>
    </rPh>
    <phoneticPr fontId="2"/>
  </si>
  <si>
    <t>学　校　住　所</t>
    <rPh sb="0" eb="1">
      <t>ガク</t>
    </rPh>
    <rPh sb="2" eb="3">
      <t>コウ</t>
    </rPh>
    <rPh sb="4" eb="5">
      <t>ジュウ</t>
    </rPh>
    <rPh sb="6" eb="7">
      <t>ショ</t>
    </rPh>
    <phoneticPr fontId="2"/>
  </si>
  <si>
    <t>協　会　登　録</t>
    <rPh sb="0" eb="1">
      <t>キョウ</t>
    </rPh>
    <rPh sb="2" eb="3">
      <t>カイ</t>
    </rPh>
    <rPh sb="4" eb="5">
      <t>ノボル</t>
    </rPh>
    <rPh sb="6" eb="7">
      <t>ロク</t>
    </rPh>
    <phoneticPr fontId="2"/>
  </si>
  <si>
    <t>学校FAX</t>
    <rPh sb="0" eb="2">
      <t>ガッコウ</t>
    </rPh>
    <phoneticPr fontId="2"/>
  </si>
  <si>
    <t>校長名</t>
    <rPh sb="0" eb="3">
      <t>コウチョウメイ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</si>
  <si>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</si>
  <si>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</si>
  <si>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監督名</t>
    <rPh sb="0" eb="2">
      <t>カントク</t>
    </rPh>
    <rPh sb="2" eb="3">
      <t>メイ</t>
    </rPh>
    <phoneticPr fontId="2"/>
  </si>
  <si>
    <t>住所</t>
    <rPh sb="0" eb="2">
      <t>ジュウショ</t>
    </rPh>
    <phoneticPr fontId="2"/>
  </si>
  <si>
    <t>℡</t>
    <phoneticPr fontId="2"/>
  </si>
  <si>
    <t>№</t>
    <phoneticPr fontId="2"/>
  </si>
  <si>
    <t>名（3文字）</t>
    <rPh sb="0" eb="1">
      <t>ナ</t>
    </rPh>
    <rPh sb="3" eb="5">
      <t>モジ</t>
    </rPh>
    <phoneticPr fontId="2"/>
  </si>
  <si>
    <t>学年</t>
    <rPh sb="0" eb="2">
      <t>ガクネン</t>
    </rPh>
    <phoneticPr fontId="2"/>
  </si>
  <si>
    <t>一度登録した生徒はその年度内は消さないで下さい</t>
    <rPh sb="0" eb="2">
      <t>イチド</t>
    </rPh>
    <rPh sb="2" eb="4">
      <t>トウロク</t>
    </rPh>
    <rPh sb="6" eb="8">
      <t>セイト</t>
    </rPh>
    <rPh sb="11" eb="13">
      <t>ネンド</t>
    </rPh>
    <rPh sb="13" eb="14">
      <t>ナイ</t>
    </rPh>
    <rPh sb="15" eb="16">
      <t>ケ</t>
    </rPh>
    <rPh sb="20" eb="21">
      <t>クダ</t>
    </rPh>
    <phoneticPr fontId="2"/>
  </si>
  <si>
    <t>引率責任者</t>
    <rPh sb="0" eb="2">
      <t>インソツ</t>
    </rPh>
    <rPh sb="2" eb="5">
      <t>セキニンシャ</t>
    </rPh>
    <phoneticPr fontId="2"/>
  </si>
  <si>
    <t>所在地</t>
    <rPh sb="0" eb="3">
      <t>ショザイチ</t>
    </rPh>
    <phoneticPr fontId="2"/>
  </si>
  <si>
    <t>コーチ</t>
    <phoneticPr fontId="2"/>
  </si>
  <si>
    <t>ﾏﾈｰｼﾞｬｰ</t>
    <phoneticPr fontId="2"/>
  </si>
  <si>
    <t>№</t>
    <phoneticPr fontId="2"/>
  </si>
  <si>
    <t>★　締め切りを守って下さい。</t>
    <rPh sb="2" eb="3">
      <t>シ</t>
    </rPh>
    <rPh sb="4" eb="5">
      <t>キ</t>
    </rPh>
    <rPh sb="7" eb="8">
      <t>マモ</t>
    </rPh>
    <rPh sb="10" eb="11">
      <t>クダ</t>
    </rPh>
    <phoneticPr fontId="2"/>
  </si>
  <si>
    <t>★　ダブルス・シングルスは強い順にそれぞれの欄に番号を書き込んで下さい。</t>
    <rPh sb="13" eb="14">
      <t>ツヨ</t>
    </rPh>
    <rPh sb="15" eb="16">
      <t>ジュン</t>
    </rPh>
    <rPh sb="22" eb="23">
      <t>ラン</t>
    </rPh>
    <rPh sb="24" eb="26">
      <t>バンゴウ</t>
    </rPh>
    <rPh sb="27" eb="28">
      <t>カ</t>
    </rPh>
    <rPh sb="29" eb="30">
      <t>コ</t>
    </rPh>
    <rPh sb="32" eb="33">
      <t>クダ</t>
    </rPh>
    <phoneticPr fontId="2"/>
  </si>
  <si>
    <t>（ダブルスのペアは同じ番号です）</t>
    <rPh sb="9" eb="10">
      <t>オナ</t>
    </rPh>
    <rPh sb="11" eb="13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</si>
  <si>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</si>
  <si>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</si>
  <si>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</si>
  <si>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（このエクセルファイルはメールに添付して送って下さい）</t>
    <rPh sb="16" eb="18">
      <t>テンプ</t>
    </rPh>
    <rPh sb="20" eb="21">
      <t>オク</t>
    </rPh>
    <rPh sb="23" eb="24">
      <t>クダ</t>
    </rPh>
    <phoneticPr fontId="2"/>
  </si>
  <si>
    <t>姓(3文字）</t>
    <rPh sb="0" eb="1">
      <t>セイ</t>
    </rPh>
    <rPh sb="3" eb="5">
      <t>モジ</t>
    </rPh>
    <phoneticPr fontId="2"/>
  </si>
  <si>
    <t>姓・名（協会登録から）</t>
    <rPh sb="0" eb="1">
      <t>セイ</t>
    </rPh>
    <rPh sb="2" eb="3">
      <t>ナ</t>
    </rPh>
    <rPh sb="4" eb="6">
      <t>キョウカイ</t>
    </rPh>
    <rPh sb="6" eb="8">
      <t>トウロク</t>
    </rPh>
    <phoneticPr fontId="2"/>
  </si>
  <si>
    <t>左の登録番号を入力</t>
    <rPh sb="0" eb="1">
      <t>ヒダリ</t>
    </rPh>
    <rPh sb="2" eb="4">
      <t>トウロク</t>
    </rPh>
    <rPh sb="4" eb="6">
      <t>バンゴウ</t>
    </rPh>
    <rPh sb="7" eb="9">
      <t>ニュウリョク</t>
    </rPh>
    <phoneticPr fontId="2"/>
  </si>
  <si>
    <t>協会登録名</t>
    <rPh sb="0" eb="2">
      <t>キョウカイ</t>
    </rPh>
    <rPh sb="2" eb="4">
      <t>トウロク</t>
    </rPh>
    <rPh sb="4" eb="5">
      <t>ナ</t>
    </rPh>
    <phoneticPr fontId="2"/>
  </si>
  <si>
    <t>学校〒(ハイフンなし)</t>
    <rPh sb="0" eb="2">
      <t>ガッコウ</t>
    </rPh>
    <phoneticPr fontId="2"/>
  </si>
  <si>
    <t>学校℡(ハイフンなし)</t>
    <rPh sb="0" eb="2">
      <t>ガッコウ</t>
    </rPh>
    <phoneticPr fontId="2"/>
  </si>
  <si>
    <t>学校長</t>
    <rPh sb="0" eb="3">
      <t>ガッコウチョウ</t>
    </rPh>
    <phoneticPr fontId="2"/>
  </si>
  <si>
    <t>印</t>
    <phoneticPr fontId="2"/>
  </si>
  <si>
    <t>玉名工業　　　</t>
  </si>
  <si>
    <t>菊池　　　　　</t>
  </si>
  <si>
    <t>菊池農業　　　</t>
  </si>
  <si>
    <t>大津　　　　　</t>
  </si>
  <si>
    <t>翔陽　　　　　</t>
  </si>
  <si>
    <t>阿蘇中央　　　</t>
  </si>
  <si>
    <t>小国　　　　　</t>
  </si>
  <si>
    <t>高森　　　　　</t>
  </si>
  <si>
    <t>玉名女子　　　</t>
  </si>
  <si>
    <t>有明　　　　　</t>
  </si>
  <si>
    <t>城北　　　　　</t>
  </si>
  <si>
    <t>済々黌　　　　</t>
  </si>
  <si>
    <t>熊本　　　　　</t>
  </si>
  <si>
    <t>第一　　　　　</t>
  </si>
  <si>
    <t>第二　　　　　</t>
  </si>
  <si>
    <t>熊本商業　　　</t>
  </si>
  <si>
    <t>熊本工業　　　</t>
  </si>
  <si>
    <t>熊本農業　　　</t>
  </si>
  <si>
    <t>熊本西　　　　</t>
  </si>
  <si>
    <t>湧心館　　　　</t>
  </si>
  <si>
    <t>熊本北　　　　</t>
  </si>
  <si>
    <t>東稜　　　　　</t>
  </si>
  <si>
    <t>必由館　　　　</t>
  </si>
  <si>
    <t>千原台　　　　</t>
  </si>
  <si>
    <t>九州学院　　　</t>
  </si>
  <si>
    <t>真和　　　　　</t>
  </si>
  <si>
    <t>慶誠　　　　　</t>
  </si>
  <si>
    <t>熊本国府　　　</t>
  </si>
  <si>
    <t>熊本中央　　　</t>
  </si>
  <si>
    <t>文徳　　　　　</t>
  </si>
  <si>
    <t>御船　　　　　</t>
  </si>
  <si>
    <t>甲佐　　　　　</t>
  </si>
  <si>
    <t>松橋　　　　　</t>
  </si>
  <si>
    <t>八代工業　　　</t>
  </si>
  <si>
    <t>八代東　　　　</t>
  </si>
  <si>
    <t>八代農業　　　</t>
  </si>
  <si>
    <t>八代農業泉分　</t>
  </si>
  <si>
    <t>芦北　　　　　</t>
  </si>
  <si>
    <t>人吉高五木分　</t>
  </si>
  <si>
    <t>上天草　　　　</t>
  </si>
  <si>
    <t>八代白百合　　</t>
  </si>
  <si>
    <t>玉名　　　　　</t>
    <phoneticPr fontId="2"/>
  </si>
  <si>
    <t>鹿本商工　　　</t>
    <phoneticPr fontId="2"/>
  </si>
  <si>
    <t>熊本聾　　　　</t>
    <phoneticPr fontId="2"/>
  </si>
  <si>
    <t>鎮西　　　　　</t>
    <phoneticPr fontId="2"/>
  </si>
  <si>
    <t>尚絅　　　　　</t>
    <phoneticPr fontId="2"/>
  </si>
  <si>
    <t>マリスト学園　</t>
    <phoneticPr fontId="2"/>
  </si>
  <si>
    <t>ルーテル学院　</t>
    <phoneticPr fontId="2"/>
  </si>
  <si>
    <t>八代　　　　　</t>
    <phoneticPr fontId="2"/>
  </si>
  <si>
    <t>球磨工業　　　</t>
    <phoneticPr fontId="2"/>
  </si>
  <si>
    <t>天草工業　　　</t>
    <phoneticPr fontId="2"/>
  </si>
  <si>
    <t>北稜B　　　　</t>
    <phoneticPr fontId="2"/>
  </si>
  <si>
    <t>北稜C　　　　</t>
    <phoneticPr fontId="2"/>
  </si>
  <si>
    <t>玉名工業C　　</t>
    <phoneticPr fontId="2"/>
  </si>
  <si>
    <t>鹿本商工C　　</t>
    <phoneticPr fontId="2"/>
  </si>
  <si>
    <t>鹿本農業B　　</t>
    <phoneticPr fontId="2"/>
  </si>
  <si>
    <t>菊池C　　　　</t>
    <phoneticPr fontId="2"/>
  </si>
  <si>
    <t>菊池農業C　　</t>
    <phoneticPr fontId="2"/>
  </si>
  <si>
    <t>小国C　　　　</t>
    <phoneticPr fontId="2"/>
  </si>
  <si>
    <t>玉名女子C　　</t>
    <phoneticPr fontId="2"/>
  </si>
  <si>
    <t>有明C　　　　</t>
    <phoneticPr fontId="2"/>
  </si>
  <si>
    <t>熊本高専熊本B</t>
    <phoneticPr fontId="2"/>
  </si>
  <si>
    <t>熊本B　　　　</t>
    <phoneticPr fontId="2"/>
  </si>
  <si>
    <t>熊本C　　　　</t>
    <phoneticPr fontId="2"/>
  </si>
  <si>
    <t>熊本商業C　　</t>
    <phoneticPr fontId="2"/>
  </si>
  <si>
    <t>熊本工業B　　</t>
    <phoneticPr fontId="2"/>
  </si>
  <si>
    <t>熊本工業C　　</t>
    <phoneticPr fontId="2"/>
  </si>
  <si>
    <t>湧心館B　　　</t>
    <phoneticPr fontId="2"/>
  </si>
  <si>
    <t>湧心館C　　　</t>
    <phoneticPr fontId="2"/>
  </si>
  <si>
    <t>熊本北C　　　</t>
    <phoneticPr fontId="2"/>
  </si>
  <si>
    <t>東稜C　　　　</t>
    <phoneticPr fontId="2"/>
  </si>
  <si>
    <t>必由館B　　　　</t>
    <phoneticPr fontId="2"/>
  </si>
  <si>
    <t>九州学院C　　</t>
    <phoneticPr fontId="2"/>
  </si>
  <si>
    <t>真和C　　　　</t>
    <phoneticPr fontId="2"/>
  </si>
  <si>
    <t>東海大学星翔B</t>
    <phoneticPr fontId="2"/>
  </si>
  <si>
    <t>マリスト学園C</t>
    <phoneticPr fontId="2"/>
  </si>
  <si>
    <t>ルーテル学院B</t>
    <phoneticPr fontId="2"/>
  </si>
  <si>
    <t>信愛女学院B　</t>
    <phoneticPr fontId="2"/>
  </si>
  <si>
    <t>熊本中央B　　</t>
    <phoneticPr fontId="2"/>
  </si>
  <si>
    <t>文徳B　　　　</t>
    <phoneticPr fontId="2"/>
  </si>
  <si>
    <t>宇土B　　　　</t>
    <phoneticPr fontId="2"/>
  </si>
  <si>
    <t>小川工業C　　</t>
    <phoneticPr fontId="2"/>
  </si>
  <si>
    <t>八代B　　　　</t>
    <phoneticPr fontId="2"/>
  </si>
  <si>
    <t>八代工業C　　</t>
    <phoneticPr fontId="2"/>
  </si>
  <si>
    <t>八代農業泉分B</t>
    <phoneticPr fontId="2"/>
  </si>
  <si>
    <t>水俣B　　　　</t>
    <phoneticPr fontId="2"/>
  </si>
  <si>
    <t>人吉高五木分B</t>
    <phoneticPr fontId="2"/>
  </si>
  <si>
    <t>球磨工業B　　</t>
    <phoneticPr fontId="2"/>
  </si>
  <si>
    <t>球磨工業C　　</t>
    <phoneticPr fontId="2"/>
  </si>
  <si>
    <t>天草C　　　　</t>
    <phoneticPr fontId="2"/>
  </si>
  <si>
    <t>天草高倉岳B　</t>
    <phoneticPr fontId="2"/>
  </si>
  <si>
    <t>天草工業C　　</t>
    <phoneticPr fontId="2"/>
  </si>
  <si>
    <t>天草拓心B　　</t>
    <phoneticPr fontId="2"/>
  </si>
  <si>
    <t>上天草B　　　</t>
    <phoneticPr fontId="2"/>
  </si>
  <si>
    <t>上天草C　　　</t>
    <phoneticPr fontId="2"/>
  </si>
  <si>
    <t>秀岳館B　　　</t>
    <phoneticPr fontId="2"/>
  </si>
  <si>
    <t>秀岳館C　　　</t>
    <phoneticPr fontId="2"/>
  </si>
  <si>
    <t>岱志　　　　　</t>
    <phoneticPr fontId="2"/>
  </si>
  <si>
    <t>北稜　　　　　</t>
    <phoneticPr fontId="2"/>
  </si>
  <si>
    <t>鹿本　　　　　</t>
    <phoneticPr fontId="2"/>
  </si>
  <si>
    <t>鹿本農業　　　</t>
    <phoneticPr fontId="2"/>
  </si>
  <si>
    <t>菊池女子　　　</t>
    <phoneticPr fontId="2"/>
  </si>
  <si>
    <t>専修大学玉名　</t>
    <phoneticPr fontId="2"/>
  </si>
  <si>
    <t>熊本高専熊本　</t>
    <phoneticPr fontId="2"/>
  </si>
  <si>
    <t>開新　　　　　</t>
    <phoneticPr fontId="2"/>
  </si>
  <si>
    <t>熊本学園大付　</t>
    <phoneticPr fontId="2"/>
  </si>
  <si>
    <t>東海大学星翔　</t>
    <phoneticPr fontId="2"/>
  </si>
  <si>
    <t>信愛女学院　　</t>
    <phoneticPr fontId="2"/>
  </si>
  <si>
    <t>宇土　　　　　</t>
    <phoneticPr fontId="2"/>
  </si>
  <si>
    <t>小川工業　　　</t>
    <phoneticPr fontId="2"/>
  </si>
  <si>
    <t>八代清流　　　</t>
    <phoneticPr fontId="2"/>
  </si>
  <si>
    <t>水俣　　　　　</t>
    <phoneticPr fontId="2"/>
  </si>
  <si>
    <t>人吉　　　　　</t>
    <phoneticPr fontId="2"/>
  </si>
  <si>
    <t>天草　　　　　</t>
    <phoneticPr fontId="2"/>
  </si>
  <si>
    <t>天草高倉岳　　</t>
    <phoneticPr fontId="2"/>
  </si>
  <si>
    <t>天草拓心　　　</t>
    <phoneticPr fontId="2"/>
  </si>
  <si>
    <t>牛深　　　　　</t>
    <phoneticPr fontId="2"/>
  </si>
  <si>
    <t>秀岳館　　　　</t>
    <phoneticPr fontId="2"/>
  </si>
  <si>
    <t>熊本高専八代　　</t>
    <phoneticPr fontId="2"/>
  </si>
  <si>
    <t>玉名工業B　　</t>
    <phoneticPr fontId="2"/>
  </si>
  <si>
    <t>鹿本商工B　　</t>
    <phoneticPr fontId="2"/>
  </si>
  <si>
    <t>鹿本B　　　　</t>
    <phoneticPr fontId="2"/>
  </si>
  <si>
    <t>鹿本C　　　　</t>
    <phoneticPr fontId="2"/>
  </si>
  <si>
    <t>鹿本農業C　　</t>
    <phoneticPr fontId="2"/>
  </si>
  <si>
    <t>菊池B　　　　</t>
    <phoneticPr fontId="2"/>
  </si>
  <si>
    <t>菊池農業B　　</t>
    <phoneticPr fontId="2"/>
  </si>
  <si>
    <t>大津B　　　　</t>
    <phoneticPr fontId="2"/>
  </si>
  <si>
    <t>大津C　　　　</t>
    <phoneticPr fontId="2"/>
  </si>
  <si>
    <t>翔陽B　　　　</t>
    <phoneticPr fontId="2"/>
  </si>
  <si>
    <t>翔陽C　　　　</t>
    <phoneticPr fontId="2"/>
  </si>
  <si>
    <t>阿蘇中央B　　</t>
    <phoneticPr fontId="2"/>
  </si>
  <si>
    <t>阿蘇中央C　　</t>
    <phoneticPr fontId="2"/>
  </si>
  <si>
    <t>小国B　　　　</t>
    <phoneticPr fontId="2"/>
  </si>
  <si>
    <t>高森B　　　　</t>
    <phoneticPr fontId="2"/>
  </si>
  <si>
    <t>高森C　　　　</t>
    <phoneticPr fontId="2"/>
  </si>
  <si>
    <t>玉名女子B　　</t>
    <phoneticPr fontId="2"/>
  </si>
  <si>
    <t>有明B　　　　</t>
    <phoneticPr fontId="2"/>
  </si>
  <si>
    <t>菊池女子B　　</t>
    <phoneticPr fontId="2"/>
  </si>
  <si>
    <t>菊池女子C　　</t>
    <phoneticPr fontId="2"/>
  </si>
  <si>
    <t>専修大学玉名B</t>
    <phoneticPr fontId="2"/>
  </si>
  <si>
    <t>専修大学玉名C</t>
    <phoneticPr fontId="2"/>
  </si>
  <si>
    <t>城北B　　　　</t>
    <phoneticPr fontId="2"/>
  </si>
  <si>
    <t>城北C　　　　</t>
    <phoneticPr fontId="2"/>
  </si>
  <si>
    <t>熊本高専熊本C</t>
    <phoneticPr fontId="2"/>
  </si>
  <si>
    <t>済々黌B　　　</t>
    <phoneticPr fontId="2"/>
  </si>
  <si>
    <t>済々黌C　　　</t>
    <phoneticPr fontId="2"/>
  </si>
  <si>
    <t>第一B　　　　</t>
    <phoneticPr fontId="2"/>
  </si>
  <si>
    <t>第一C　　　　</t>
    <phoneticPr fontId="2"/>
  </si>
  <si>
    <t>第二B　　　　</t>
    <phoneticPr fontId="2"/>
  </si>
  <si>
    <t>第二C　　　　</t>
    <phoneticPr fontId="2"/>
  </si>
  <si>
    <t>熊本商業B　　</t>
    <phoneticPr fontId="2"/>
  </si>
  <si>
    <t>熊本農業B　　</t>
    <phoneticPr fontId="2"/>
  </si>
  <si>
    <t>熊本農業C　　</t>
    <phoneticPr fontId="2"/>
  </si>
  <si>
    <t>熊本聾B　　　</t>
    <phoneticPr fontId="2"/>
  </si>
  <si>
    <t>熊本聾C　　　</t>
    <phoneticPr fontId="2"/>
  </si>
  <si>
    <t>熊本西B　　　</t>
    <phoneticPr fontId="2"/>
  </si>
  <si>
    <t>熊本西C　　　</t>
    <phoneticPr fontId="2"/>
  </si>
  <si>
    <t>熊本北B　　　</t>
    <phoneticPr fontId="2"/>
  </si>
  <si>
    <t>東稜B　　　　</t>
    <phoneticPr fontId="2"/>
  </si>
  <si>
    <t>必由館C　　　　</t>
    <phoneticPr fontId="2"/>
  </si>
  <si>
    <t>千原台B　　　</t>
    <phoneticPr fontId="2"/>
  </si>
  <si>
    <t>千原台C　　　</t>
    <phoneticPr fontId="2"/>
  </si>
  <si>
    <t>九州学院B　　</t>
    <phoneticPr fontId="2"/>
  </si>
  <si>
    <t>鎮西B　　　　</t>
    <phoneticPr fontId="2"/>
  </si>
  <si>
    <t>鎮西C　　　　</t>
    <phoneticPr fontId="2"/>
  </si>
  <si>
    <t>真和B　　　　</t>
    <phoneticPr fontId="2"/>
  </si>
  <si>
    <t>開新B　　　　</t>
    <phoneticPr fontId="2"/>
  </si>
  <si>
    <t>開新C　　　　</t>
    <phoneticPr fontId="2"/>
  </si>
  <si>
    <t>熊本学園大付B</t>
    <phoneticPr fontId="2"/>
  </si>
  <si>
    <t>熊本学園大付C</t>
    <phoneticPr fontId="2"/>
  </si>
  <si>
    <t>東海大学星翔C</t>
    <phoneticPr fontId="2"/>
  </si>
  <si>
    <t>尚絅B　　　　</t>
    <phoneticPr fontId="2"/>
  </si>
  <si>
    <t>尚絅C　　　　</t>
    <phoneticPr fontId="2"/>
  </si>
  <si>
    <t>慶誠B　　　　</t>
    <phoneticPr fontId="2"/>
  </si>
  <si>
    <t>慶誠C　　　　</t>
    <phoneticPr fontId="2"/>
  </si>
  <si>
    <t>熊本国府B　　</t>
    <phoneticPr fontId="2"/>
  </si>
  <si>
    <t>熊本国府C　　</t>
    <phoneticPr fontId="2"/>
  </si>
  <si>
    <t>マリスト学園B</t>
    <phoneticPr fontId="2"/>
  </si>
  <si>
    <t>ルーテル学院C</t>
    <phoneticPr fontId="2"/>
  </si>
  <si>
    <t>信愛女学院C　</t>
    <phoneticPr fontId="2"/>
  </si>
  <si>
    <t>熊本中央C　　</t>
    <phoneticPr fontId="2"/>
  </si>
  <si>
    <t>文徳C　　　　</t>
    <phoneticPr fontId="2"/>
  </si>
  <si>
    <t>御船B　　　　</t>
    <phoneticPr fontId="2"/>
  </si>
  <si>
    <t>御船C　　　　</t>
    <phoneticPr fontId="2"/>
  </si>
  <si>
    <t>甲佐B　　　　</t>
    <phoneticPr fontId="2"/>
  </si>
  <si>
    <t>甲佐C　　　　</t>
    <phoneticPr fontId="2"/>
  </si>
  <si>
    <t>宇土C　　　　</t>
    <phoneticPr fontId="2"/>
  </si>
  <si>
    <t>松橋B　　　　</t>
    <phoneticPr fontId="2"/>
  </si>
  <si>
    <t>松橋C　　　　</t>
    <phoneticPr fontId="2"/>
  </si>
  <si>
    <t>小川工業B　　</t>
    <phoneticPr fontId="2"/>
  </si>
  <si>
    <t>八代C　　　　</t>
    <phoneticPr fontId="2"/>
  </si>
  <si>
    <t>八代工業B　　</t>
    <phoneticPr fontId="2"/>
  </si>
  <si>
    <t>八代東B　　　</t>
    <phoneticPr fontId="2"/>
  </si>
  <si>
    <t>八代東C　　　</t>
    <phoneticPr fontId="2"/>
  </si>
  <si>
    <t>八代清流B　　</t>
    <phoneticPr fontId="2"/>
  </si>
  <si>
    <t>八代清流C　　</t>
    <phoneticPr fontId="2"/>
  </si>
  <si>
    <t>八代農業B　　</t>
    <phoneticPr fontId="2"/>
  </si>
  <si>
    <t>八代農業C　　</t>
    <phoneticPr fontId="2"/>
  </si>
  <si>
    <t>八代農業泉分C</t>
    <phoneticPr fontId="2"/>
  </si>
  <si>
    <t>水俣C　　　　</t>
    <phoneticPr fontId="2"/>
  </si>
  <si>
    <t>芦北B　　　　</t>
    <phoneticPr fontId="2"/>
  </si>
  <si>
    <t>芦北C　　　　</t>
    <phoneticPr fontId="2"/>
  </si>
  <si>
    <t>人吉B　　　　</t>
    <phoneticPr fontId="2"/>
  </si>
  <si>
    <t>人吉C　　　　</t>
    <phoneticPr fontId="2"/>
  </si>
  <si>
    <t>人吉高五木分C</t>
    <phoneticPr fontId="2"/>
  </si>
  <si>
    <t>天草B　　　　</t>
    <phoneticPr fontId="2"/>
  </si>
  <si>
    <t>天草高倉岳C　</t>
    <phoneticPr fontId="2"/>
  </si>
  <si>
    <t>天草工業B　　</t>
    <phoneticPr fontId="2"/>
  </si>
  <si>
    <t>天草拓心C　　</t>
    <phoneticPr fontId="2"/>
  </si>
  <si>
    <t>牛深B　　　　</t>
    <phoneticPr fontId="2"/>
  </si>
  <si>
    <t>牛深C　　　　</t>
    <phoneticPr fontId="2"/>
  </si>
  <si>
    <t>八代白百合B　</t>
    <phoneticPr fontId="2"/>
  </si>
  <si>
    <t>八代白百合C　</t>
    <phoneticPr fontId="2"/>
  </si>
  <si>
    <t>01</t>
    <phoneticPr fontId="2"/>
  </si>
  <si>
    <t>学年別</t>
    <rPh sb="0" eb="3">
      <t>ガクネンベツ</t>
    </rPh>
    <phoneticPr fontId="2"/>
  </si>
  <si>
    <t>02</t>
    <phoneticPr fontId="2"/>
  </si>
  <si>
    <t>02</t>
    <phoneticPr fontId="2"/>
  </si>
  <si>
    <t>新人戦</t>
    <rPh sb="0" eb="3">
      <t>シンジンセン</t>
    </rPh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</si>
  <si>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</si>
  <si>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</si>
  <si>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</si>
  <si>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</si>
  <si>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</si>
  <si>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</si>
  <si>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</si>
  <si>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ダブルス
（4組まで）</t>
    <rPh sb="7" eb="8">
      <t>クミ</t>
    </rPh>
    <phoneticPr fontId="2"/>
  </si>
  <si>
    <t>登録
（○印）</t>
    <rPh sb="0" eb="2">
      <t>トウロク</t>
    </rPh>
    <rPh sb="5" eb="6">
      <t>シルシ</t>
    </rPh>
    <phoneticPr fontId="2"/>
  </si>
  <si>
    <t>このシート（画面）への入力は「高校総体」「新人戦」「学年別」大会への個人データ入力となります。協会登録ではありません。</t>
    <rPh sb="6" eb="8">
      <t>ガメン</t>
    </rPh>
    <rPh sb="11" eb="13">
      <t>ニュウリョク</t>
    </rPh>
    <rPh sb="15" eb="17">
      <t>コウコウ</t>
    </rPh>
    <rPh sb="17" eb="19">
      <t>ソウタイ</t>
    </rPh>
    <rPh sb="21" eb="24">
      <t>シンジンセン</t>
    </rPh>
    <rPh sb="26" eb="29">
      <t>ガクネンベツ</t>
    </rPh>
    <rPh sb="30" eb="32">
      <t>タイカイ</t>
    </rPh>
    <rPh sb="34" eb="36">
      <t>コジン</t>
    </rPh>
    <rPh sb="39" eb="41">
      <t>ニュウリョク</t>
    </rPh>
    <rPh sb="47" eb="49">
      <t>キョウカイ</t>
    </rPh>
    <rPh sb="49" eb="51">
      <t>トウロク</t>
    </rPh>
    <phoneticPr fontId="2"/>
  </si>
  <si>
    <t>シングルス
(8人まで）</t>
    <rPh sb="8" eb="9">
      <t>ニン</t>
    </rPh>
    <phoneticPr fontId="2"/>
  </si>
  <si>
    <t>球磨中央B　　</t>
    <phoneticPr fontId="2"/>
  </si>
  <si>
    <t>球磨中央C　　</t>
    <phoneticPr fontId="2"/>
  </si>
  <si>
    <t>球磨中央　　　</t>
    <rPh sb="2" eb="4">
      <t>チュウオウ</t>
    </rPh>
    <phoneticPr fontId="2"/>
  </si>
  <si>
    <t>玉名C　　　　</t>
    <phoneticPr fontId="2"/>
  </si>
  <si>
    <t>岱志C　　　　</t>
    <phoneticPr fontId="2"/>
  </si>
  <si>
    <t>玉名B　　　　</t>
    <phoneticPr fontId="2"/>
  </si>
  <si>
    <t>岱志B　　　　</t>
    <phoneticPr fontId="2"/>
  </si>
  <si>
    <t>薄黄色のセルの入力および修正となります</t>
    <rPh sb="0" eb="1">
      <t>ウス</t>
    </rPh>
    <rPh sb="1" eb="3">
      <t>キイロ</t>
    </rPh>
    <rPh sb="7" eb="9">
      <t>ニュウリョク</t>
    </rPh>
    <rPh sb="12" eb="14">
      <t>シュウセイ</t>
    </rPh>
    <phoneticPr fontId="2"/>
  </si>
  <si>
    <t>電話</t>
    <rPh sb="0" eb="1">
      <t>デン</t>
    </rPh>
    <rPh sb="1" eb="2">
      <t>ハナシ</t>
    </rPh>
    <phoneticPr fontId="2"/>
  </si>
  <si>
    <t>監督</t>
    <rPh sb="0" eb="1">
      <t>ラン</t>
    </rPh>
    <rPh sb="1" eb="2">
      <t>ヨシ</t>
    </rPh>
    <phoneticPr fontId="2"/>
  </si>
  <si>
    <t>F A X</t>
    <phoneticPr fontId="2"/>
  </si>
  <si>
    <t>熊本高専八代B</t>
  </si>
  <si>
    <t>熊本高専八代B高等学校</t>
  </si>
  <si>
    <t>熊本高専八代C</t>
  </si>
  <si>
    <t>熊本高専八代C高等学校</t>
  </si>
  <si>
    <t>　上記の者は本校の生徒で、標記大会に出場することを認め、参加申込を致します。
なお、申込生徒は、大会参加にあたり個人情報が「熊本県高等学校体育連盟個人情報保護方針」に基づき取り扱われることを承諾していることを申し添えます。</t>
    <rPh sb="1" eb="3">
      <t>ジョウキ</t>
    </rPh>
    <rPh sb="4" eb="5">
      <t>モノ</t>
    </rPh>
    <rPh sb="6" eb="8">
      <t>ホンコウ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2">
      <t>モウシコミ</t>
    </rPh>
    <rPh sb="33" eb="34">
      <t>イタ</t>
    </rPh>
    <phoneticPr fontId="2"/>
  </si>
  <si>
    <t>大会参加料明細表</t>
    <rPh sb="0" eb="2">
      <t>タイカイ</t>
    </rPh>
    <rPh sb="2" eb="4">
      <t>サンカ</t>
    </rPh>
    <rPh sb="4" eb="5">
      <t>リョウ</t>
    </rPh>
    <rPh sb="5" eb="7">
      <t>メイサイ</t>
    </rPh>
    <rPh sb="7" eb="8">
      <t>ヒョウ</t>
    </rPh>
    <phoneticPr fontId="2"/>
  </si>
  <si>
    <t>顧問名(男）</t>
    <rPh sb="0" eb="2">
      <t>コモン</t>
    </rPh>
    <rPh sb="2" eb="3">
      <t>メイ</t>
    </rPh>
    <rPh sb="4" eb="5">
      <t>オトコ</t>
    </rPh>
    <phoneticPr fontId="2"/>
  </si>
  <si>
    <t>顧問名(女）</t>
    <rPh sb="0" eb="2">
      <t>コモン</t>
    </rPh>
    <rPh sb="2" eb="3">
      <t>メイ</t>
    </rPh>
    <rPh sb="4" eb="5">
      <t>オンナ</t>
    </rPh>
    <phoneticPr fontId="2"/>
  </si>
  <si>
    <t>項目</t>
    <rPh sb="0" eb="2">
      <t>コウモク</t>
    </rPh>
    <phoneticPr fontId="2"/>
  </si>
  <si>
    <t>種　　　　　別</t>
    <rPh sb="0" eb="1">
      <t>タネ</t>
    </rPh>
    <rPh sb="6" eb="7">
      <t>ベツ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</si>
  <si>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</si>
  <si>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</si>
  <si>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</si>
  <si>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納入金額</t>
    <rPh sb="0" eb="2">
      <t>ノウニュウ</t>
    </rPh>
    <rPh sb="2" eb="4">
      <t>キンガク</t>
    </rPh>
    <phoneticPr fontId="2"/>
  </si>
  <si>
    <t>高校総体（高体連主催）</t>
    <rPh sb="0" eb="2">
      <t>コウコウ</t>
    </rPh>
    <rPh sb="2" eb="4">
      <t>ソウタイ</t>
    </rPh>
    <rPh sb="5" eb="6">
      <t>コウ</t>
    </rPh>
    <rPh sb="6" eb="7">
      <t>タイ</t>
    </rPh>
    <rPh sb="7" eb="8">
      <t>レン</t>
    </rPh>
    <rPh sb="8" eb="10">
      <t>シュサイ</t>
    </rPh>
    <phoneticPr fontId="2"/>
  </si>
  <si>
    <t>協会登録</t>
    <rPh sb="0" eb="2">
      <t>キョウカイ</t>
    </rPh>
    <rPh sb="2" eb="4">
      <t>トウロク</t>
    </rPh>
    <phoneticPr fontId="2"/>
  </si>
  <si>
    <t>団体登録</t>
    <rPh sb="0" eb="2">
      <t>ダンタイ</t>
    </rPh>
    <rPh sb="2" eb="4">
      <t>トウロク</t>
    </rPh>
    <phoneticPr fontId="2"/>
  </si>
  <si>
    <t>（学校単位で年１回）</t>
    <rPh sb="1" eb="3">
      <t>ガッコウ</t>
    </rPh>
    <rPh sb="3" eb="5">
      <t>タンイ</t>
    </rPh>
    <rPh sb="6" eb="7">
      <t>ネン</t>
    </rPh>
    <rPh sb="8" eb="9">
      <t>カイ</t>
    </rPh>
    <phoneticPr fontId="2"/>
  </si>
  <si>
    <t>校</t>
    <rPh sb="0" eb="1">
      <t>コウ</t>
    </rPh>
    <phoneticPr fontId="2"/>
  </si>
  <si>
    <t>監督</t>
    <rPh sb="0" eb="2">
      <t>カントク</t>
    </rPh>
    <phoneticPr fontId="2"/>
  </si>
  <si>
    <t>名</t>
    <rPh sb="0" eb="1">
      <t>メイ</t>
    </rPh>
    <phoneticPr fontId="2"/>
  </si>
  <si>
    <t>生徒</t>
    <rPh sb="0" eb="2">
      <t>セイト</t>
    </rPh>
    <phoneticPr fontId="2"/>
  </si>
  <si>
    <t>高体連
参加料</t>
    <rPh sb="0" eb="3">
      <t>コウタイレン</t>
    </rPh>
    <rPh sb="4" eb="6">
      <t>サンカ</t>
    </rPh>
    <rPh sb="6" eb="7">
      <t>リョウ</t>
    </rPh>
    <phoneticPr fontId="2"/>
  </si>
  <si>
    <t>学校対抗戦（男子）</t>
    <rPh sb="0" eb="2">
      <t>ガッコウ</t>
    </rPh>
    <rPh sb="2" eb="5">
      <t>タイコウセン</t>
    </rPh>
    <rPh sb="6" eb="8">
      <t>ダンシ</t>
    </rPh>
    <phoneticPr fontId="2"/>
  </si>
  <si>
    <t>学校対抗戦（女子）</t>
    <rPh sb="0" eb="2">
      <t>ガッコウ</t>
    </rPh>
    <rPh sb="2" eb="5">
      <t>タイコウセン</t>
    </rPh>
    <rPh sb="6" eb="8">
      <t>ジョシ</t>
    </rPh>
    <phoneticPr fontId="2"/>
  </si>
  <si>
    <t>個人戦（男子）</t>
    <rPh sb="0" eb="2">
      <t>コジン</t>
    </rPh>
    <rPh sb="2" eb="3">
      <t>セン</t>
    </rPh>
    <rPh sb="4" eb="6">
      <t>ダンシ</t>
    </rPh>
    <phoneticPr fontId="2"/>
  </si>
  <si>
    <t>ダブルス</t>
    <phoneticPr fontId="2"/>
  </si>
  <si>
    <t>組</t>
    <rPh sb="0" eb="1">
      <t>クミ</t>
    </rPh>
    <phoneticPr fontId="2"/>
  </si>
  <si>
    <t>無料</t>
    <rPh sb="0" eb="2">
      <t>ムリョウ</t>
    </rPh>
    <phoneticPr fontId="2"/>
  </si>
  <si>
    <t>シングルス</t>
    <phoneticPr fontId="2"/>
  </si>
  <si>
    <t>個人戦（女子）</t>
    <rPh sb="0" eb="2">
      <t>コジン</t>
    </rPh>
    <rPh sb="2" eb="3">
      <t>セン</t>
    </rPh>
    <rPh sb="4" eb="6">
      <t>ジョシ</t>
    </rPh>
    <phoneticPr fontId="2"/>
  </si>
  <si>
    <t>提出物</t>
    <rPh sb="0" eb="3">
      <t>テイシュツブツ</t>
    </rPh>
    <phoneticPr fontId="2"/>
  </si>
  <si>
    <t>学校対抗戦（男子）</t>
    <rPh sb="0" eb="2">
      <t>ガッコウ</t>
    </rPh>
    <rPh sb="2" eb="4">
      <t>タイコウ</t>
    </rPh>
    <rPh sb="4" eb="5">
      <t>セン</t>
    </rPh>
    <rPh sb="6" eb="8">
      <t>ダンシ</t>
    </rPh>
    <phoneticPr fontId="2"/>
  </si>
  <si>
    <t>シャトル１打提出</t>
    <rPh sb="5" eb="6">
      <t>ダ</t>
    </rPh>
    <rPh sb="6" eb="8">
      <t>テイシュツ</t>
    </rPh>
    <phoneticPr fontId="2"/>
  </si>
  <si>
    <t>学年別（協会主催）</t>
    <rPh sb="0" eb="3">
      <t>ガクネンベツ</t>
    </rPh>
    <rPh sb="4" eb="6">
      <t>キョウカイ</t>
    </rPh>
    <rPh sb="6" eb="8">
      <t>シュサイ</t>
    </rPh>
    <phoneticPr fontId="2"/>
  </si>
  <si>
    <t>(上記大会で未登録校のみ）</t>
    <rPh sb="1" eb="3">
      <t>ジョウキ</t>
    </rPh>
    <rPh sb="3" eb="5">
      <t>タイカイ</t>
    </rPh>
    <rPh sb="6" eb="9">
      <t>ミトウロク</t>
    </rPh>
    <rPh sb="9" eb="10">
      <t>コウ</t>
    </rPh>
    <phoneticPr fontId="2"/>
  </si>
  <si>
    <t>監督（新規登録）</t>
    <rPh sb="0" eb="2">
      <t>カントク</t>
    </rPh>
    <rPh sb="3" eb="5">
      <t>シンキ</t>
    </rPh>
    <rPh sb="5" eb="7">
      <t>トウロク</t>
    </rPh>
    <phoneticPr fontId="2"/>
  </si>
  <si>
    <t>生徒（新規登録）</t>
    <rPh sb="0" eb="2">
      <t>セイト</t>
    </rPh>
    <rPh sb="3" eb="5">
      <t>シンキ</t>
    </rPh>
    <rPh sb="5" eb="7">
      <t>トウロク</t>
    </rPh>
    <phoneticPr fontId="2"/>
  </si>
  <si>
    <t>参加料</t>
    <rPh sb="0" eb="2">
      <t>サンカ</t>
    </rPh>
    <rPh sb="2" eb="3">
      <t>リョウ</t>
    </rPh>
    <phoneticPr fontId="2"/>
  </si>
  <si>
    <t>1年ダブルス</t>
    <rPh sb="1" eb="2">
      <t>ネン</t>
    </rPh>
    <phoneticPr fontId="2"/>
  </si>
  <si>
    <t>1年シングルス</t>
    <rPh sb="1" eb="2">
      <t>ネン</t>
    </rPh>
    <phoneticPr fontId="2"/>
  </si>
  <si>
    <t>2年ダブルス</t>
    <rPh sb="1" eb="2">
      <t>ネン</t>
    </rPh>
    <phoneticPr fontId="2"/>
  </si>
  <si>
    <t>2年シングルス</t>
    <rPh sb="1" eb="2">
      <t>ネン</t>
    </rPh>
    <phoneticPr fontId="2"/>
  </si>
  <si>
    <t>高体連参加料</t>
    <rPh sb="0" eb="3">
      <t>コウタイレン</t>
    </rPh>
    <rPh sb="3" eb="6">
      <t>サンカリョウ</t>
    </rPh>
    <phoneticPr fontId="2"/>
  </si>
  <si>
    <t>県協会
参加料</t>
    <rPh sb="0" eb="1">
      <t>ケン</t>
    </rPh>
    <rPh sb="1" eb="3">
      <t>キョウカイ</t>
    </rPh>
    <rPh sb="4" eb="7">
      <t>サンカリョウ</t>
    </rPh>
    <phoneticPr fontId="2"/>
  </si>
  <si>
    <t>新人戦まで、総体・学年別のデータはそのままにしておいてください。</t>
    <rPh sb="0" eb="3">
      <t>シンジンセン</t>
    </rPh>
    <rPh sb="6" eb="8">
      <t>ソウタイ</t>
    </rPh>
    <rPh sb="9" eb="12">
      <t>ガクネンベツ</t>
    </rPh>
    <phoneticPr fontId="2"/>
  </si>
  <si>
    <t>各学校男女（BCチームを含む）合計金額を入力し一枚提出してください。</t>
    <rPh sb="0" eb="3">
      <t>カクガッコウ</t>
    </rPh>
    <rPh sb="3" eb="5">
      <t>ダンジョ</t>
    </rPh>
    <rPh sb="12" eb="13">
      <t>フク</t>
    </rPh>
    <rPh sb="15" eb="17">
      <t>ゴウケイ</t>
    </rPh>
    <rPh sb="17" eb="19">
      <t>キンガク</t>
    </rPh>
    <rPh sb="20" eb="22">
      <t>ニュウリョク</t>
    </rPh>
    <rPh sb="23" eb="25">
      <t>イチマイ</t>
    </rPh>
    <rPh sb="25" eb="27">
      <t>テイシュツ</t>
    </rPh>
    <phoneticPr fontId="2"/>
  </si>
  <si>
    <t>振込先</t>
    <rPh sb="0" eb="3">
      <t>フリコミサキ</t>
    </rPh>
    <phoneticPr fontId="2"/>
  </si>
  <si>
    <t>高体連バドミントン専門部</t>
    <rPh sb="0" eb="3">
      <t>コウタイレン</t>
    </rPh>
    <rPh sb="9" eb="12">
      <t>センモンブ</t>
    </rPh>
    <phoneticPr fontId="2"/>
  </si>
  <si>
    <t>県協会
高校部会</t>
    <phoneticPr fontId="2"/>
  </si>
  <si>
    <t>県協会
高校部会</t>
    <rPh sb="0" eb="1">
      <t>ケン</t>
    </rPh>
    <rPh sb="1" eb="3">
      <t>キョウカイ</t>
    </rPh>
    <rPh sb="4" eb="6">
      <t>コウコウ</t>
    </rPh>
    <rPh sb="6" eb="8">
      <t>ブカイ</t>
    </rPh>
    <phoneticPr fontId="2"/>
  </si>
  <si>
    <t>全国高体連
バドミントン専門部
運営負担金</t>
    <rPh sb="0" eb="2">
      <t>ゼンコク</t>
    </rPh>
    <rPh sb="2" eb="5">
      <t>コウタイレン</t>
    </rPh>
    <rPh sb="12" eb="15">
      <t>センモンブ</t>
    </rPh>
    <rPh sb="16" eb="18">
      <t>ウンエイ</t>
    </rPh>
    <rPh sb="18" eb="21">
      <t>フタンキン</t>
    </rPh>
    <phoneticPr fontId="2"/>
  </si>
  <si>
    <t>携帯（よろしければ）</t>
    <rPh sb="0" eb="2">
      <t>ケイタイ</t>
    </rPh>
    <phoneticPr fontId="2"/>
  </si>
  <si>
    <t>　新人戦
　（学校対抗→高体連・個人→協会主催）</t>
    <rPh sb="1" eb="4">
      <t>シンジンセン</t>
    </rPh>
    <rPh sb="7" eb="9">
      <t>ガッコウ</t>
    </rPh>
    <rPh sb="9" eb="11">
      <t>タイコウ</t>
    </rPh>
    <rPh sb="12" eb="14">
      <t>コウタイ</t>
    </rPh>
    <rPh sb="14" eb="15">
      <t>レン</t>
    </rPh>
    <rPh sb="16" eb="18">
      <t>コジン</t>
    </rPh>
    <rPh sb="19" eb="21">
      <t>キョウカイ</t>
    </rPh>
    <rPh sb="21" eb="23">
      <t>シュサイ</t>
    </rPh>
    <phoneticPr fontId="2"/>
  </si>
  <si>
    <t>黄色のセルのみ記入・入力してください</t>
    <rPh sb="0" eb="2">
      <t>キイロ</t>
    </rPh>
    <rPh sb="7" eb="9">
      <t>キニュウ</t>
    </rPh>
    <rPh sb="10" eb="12">
      <t>ニュウリョク</t>
    </rPh>
    <phoneticPr fontId="2"/>
  </si>
  <si>
    <t>高体連
バドミントン
専門部</t>
    <rPh sb="0" eb="3">
      <t>コウタイレン</t>
    </rPh>
    <rPh sb="11" eb="14">
      <t>センモンブ</t>
    </rPh>
    <phoneticPr fontId="2"/>
  </si>
  <si>
    <t xml:space="preserve"> 学校名</t>
    <rPh sb="1" eb="4">
      <t>ガッコウメイ</t>
    </rPh>
    <phoneticPr fontId="2"/>
  </si>
  <si>
    <t>学校対抗戦
（○印）</t>
    <rPh sb="0" eb="2">
      <t>ガッコウ</t>
    </rPh>
    <rPh sb="2" eb="5">
      <t>タイコウセン</t>
    </rPh>
    <rPh sb="8" eb="9">
      <t>シルシ</t>
    </rPh>
    <phoneticPr fontId="2"/>
  </si>
  <si>
    <t>年度 高校総体バドミントン競技参加申込書</t>
    <phoneticPr fontId="2"/>
  </si>
  <si>
    <t>年度 新人戦バドミントン競技大会参加申込書</t>
    <rPh sb="3" eb="6">
      <t>シンジンセン</t>
    </rPh>
    <rPh sb="14" eb="16">
      <t>タイカイ</t>
    </rPh>
    <phoneticPr fontId="2"/>
  </si>
  <si>
    <t>年度 学年別バドミントン競技大会参加申込書</t>
    <rPh sb="3" eb="6">
      <t>ガクネンベツ</t>
    </rPh>
    <rPh sb="14" eb="16">
      <t>タイカイ</t>
    </rPh>
    <phoneticPr fontId="2"/>
  </si>
  <si>
    <t>松橋支援</t>
    <rPh sb="0" eb="2">
      <t>マツバセ</t>
    </rPh>
    <rPh sb="2" eb="4">
      <t>シエン</t>
    </rPh>
    <phoneticPr fontId="2"/>
  </si>
  <si>
    <t>フリガナ（8文字）</t>
    <rPh sb="6" eb="8">
      <t>モジ</t>
    </rPh>
    <phoneticPr fontId="2"/>
  </si>
  <si>
    <t>八代東D　　　</t>
    <phoneticPr fontId="2"/>
  </si>
  <si>
    <t>このファイルを保存するときはファイル名の先頭に学校名・男女を付け加えて下さい。例：ルーテル学院男バドミントン申込.xls</t>
    <rPh sb="7" eb="9">
      <t>ホゾン</t>
    </rPh>
    <rPh sb="18" eb="19">
      <t>メイ</t>
    </rPh>
    <rPh sb="20" eb="22">
      <t>セントウ</t>
    </rPh>
    <rPh sb="23" eb="26">
      <t>ガッコウメイ</t>
    </rPh>
    <rPh sb="27" eb="29">
      <t>ダンジョ</t>
    </rPh>
    <rPh sb="30" eb="31">
      <t>ツ</t>
    </rPh>
    <rPh sb="32" eb="33">
      <t>クワ</t>
    </rPh>
    <rPh sb="35" eb="36">
      <t>クダ</t>
    </rPh>
    <rPh sb="39" eb="40">
      <t>レイ</t>
    </rPh>
    <rPh sb="45" eb="47">
      <t>ガクイン</t>
    </rPh>
    <rPh sb="47" eb="48">
      <t>オトコ</t>
    </rPh>
    <rPh sb="54" eb="56">
      <t>モウシコ</t>
    </rPh>
    <phoneticPr fontId="2"/>
  </si>
  <si>
    <t>南稜　　　　　</t>
    <rPh sb="0" eb="2">
      <t>ナンリョウ</t>
    </rPh>
    <phoneticPr fontId="2"/>
  </si>
  <si>
    <t>出身中</t>
    <rPh sb="0" eb="2">
      <t>シュッシン</t>
    </rPh>
    <rPh sb="2" eb="3">
      <t>チュウ</t>
    </rPh>
    <phoneticPr fontId="2"/>
  </si>
  <si>
    <t>出身中</t>
    <rPh sb="0" eb="3">
      <t>シュッシンチュウ</t>
    </rPh>
    <phoneticPr fontId="2"/>
  </si>
  <si>
    <t>令和</t>
    <rPh sb="0" eb="2">
      <t>レイワ</t>
    </rPh>
    <phoneticPr fontId="2"/>
  </si>
  <si>
    <t>学校対抗戦・個人戦関係なく参加者
すべて一人1,000円</t>
    <rPh sb="0" eb="2">
      <t>ガッコウ</t>
    </rPh>
    <rPh sb="2" eb="5">
      <t>タイコウセン</t>
    </rPh>
    <rPh sb="6" eb="8">
      <t>コジン</t>
    </rPh>
    <rPh sb="8" eb="9">
      <t>セン</t>
    </rPh>
    <rPh sb="9" eb="11">
      <t>カンケイ</t>
    </rPh>
    <rPh sb="13" eb="16">
      <t>サンカシャ</t>
    </rPh>
    <rPh sb="20" eb="22">
      <t>ヒトリ</t>
    </rPh>
    <rPh sb="27" eb="28">
      <t>エン</t>
    </rPh>
    <phoneticPr fontId="2"/>
  </si>
  <si>
    <t>学校対抗戦参加者すべて一人1,000円</t>
    <rPh sb="0" eb="5">
      <t>ガッコウタイコウセン</t>
    </rPh>
    <rPh sb="5" eb="8">
      <t>サンカシャ</t>
    </rPh>
    <rPh sb="11" eb="13">
      <t>ヒトリ</t>
    </rPh>
    <rPh sb="18" eb="19">
      <t>エン</t>
    </rPh>
    <phoneticPr fontId="2"/>
  </si>
  <si>
    <t>令和○</t>
    <rPh sb="0" eb="2">
      <t>レイワ</t>
    </rPh>
    <phoneticPr fontId="2"/>
  </si>
  <si>
    <t>岱志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</si>
</sst>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ＪＳ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b/>
      <sz val="22"/>
      <name val="ＭＳ 明朝"/>
      <family val="1"/>
      <charset val="128"/>
    </font>
    <font>
      <sz val="17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253">
    <xf numFmtId="0" fontId="0" fillId="0" borderId="0" xfId="0"/>
    <xf numFmtId="0" fontId="5" fillId="0" borderId="0" xfId="0" applyFont="1"/>
    <xf numFmtId="0" fontId="5" fillId="0" borderId="1" xfId="0" applyFont="1" applyBorder="1"/>
    <xf numFmtId="0" fontId="9" fillId="0" borderId="0" xfId="0" applyFont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49" fontId="0" fillId="0" borderId="0" xfId="0" applyNumberFormat="1" applyAlignment="1">
      <alignment horizontal="center"/>
    </xf>
    <xf numFmtId="0" fontId="13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20" fillId="2" borderId="0" xfId="0" applyFont="1" applyFill="1" applyAlignment="1">
      <alignment vertical="top" wrapText="1"/>
    </xf>
    <xf numFmtId="0" fontId="16" fillId="0" borderId="1" xfId="0" applyFont="1" applyBorder="1"/>
    <xf numFmtId="0" fontId="13" fillId="3" borderId="2" xfId="0" applyFont="1" applyFill="1" applyBorder="1" applyProtection="1">
      <protection locked="0"/>
    </xf>
    <xf numFmtId="0" fontId="16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6" fillId="0" borderId="0" xfId="2" applyFont="1" applyProtection="1">
      <alignment vertical="center"/>
      <protection hidden="1"/>
    </xf>
    <xf numFmtId="0" fontId="1" fillId="0" borderId="0" xfId="2" applyProtection="1">
      <alignment vertical="center"/>
      <protection hidden="1"/>
    </xf>
    <xf numFmtId="0" fontId="1" fillId="0" borderId="0" xfId="2">
      <alignment vertical="center"/>
    </xf>
    <xf numFmtId="0" fontId="26" fillId="0" borderId="0" xfId="2" applyFont="1" applyAlignment="1" applyProtection="1">
      <alignment horizontal="right" vertical="center"/>
      <protection hidden="1"/>
    </xf>
    <xf numFmtId="0" fontId="27" fillId="0" borderId="1" xfId="2" applyFont="1" applyBorder="1" applyAlignment="1" applyProtection="1">
      <alignment horizontal="center" vertical="center"/>
      <protection hidden="1"/>
    </xf>
    <xf numFmtId="6" fontId="26" fillId="0" borderId="3" xfId="1" applyFont="1" applyBorder="1" applyAlignment="1" applyProtection="1">
      <alignment vertical="center"/>
      <protection hidden="1"/>
    </xf>
    <xf numFmtId="6" fontId="26" fillId="0" borderId="1" xfId="1" applyFont="1" applyBorder="1" applyAlignment="1" applyProtection="1">
      <alignment vertical="center"/>
      <protection hidden="1"/>
    </xf>
    <xf numFmtId="6" fontId="26" fillId="0" borderId="4" xfId="1" applyFont="1" applyBorder="1" applyAlignment="1" applyProtection="1">
      <alignment vertical="center"/>
      <protection hidden="1"/>
    </xf>
    <xf numFmtId="0" fontId="31" fillId="0" borderId="5" xfId="2" applyFont="1" applyBorder="1" applyProtection="1">
      <alignment vertical="center"/>
      <protection hidden="1"/>
    </xf>
    <xf numFmtId="0" fontId="32" fillId="0" borderId="5" xfId="2" applyFont="1" applyBorder="1" applyAlignment="1" applyProtection="1">
      <alignment horizontal="center" vertical="center"/>
      <protection hidden="1"/>
    </xf>
    <xf numFmtId="0" fontId="31" fillId="0" borderId="6" xfId="2" applyFont="1" applyBorder="1" applyProtection="1">
      <alignment vertical="center"/>
      <protection hidden="1"/>
    </xf>
    <xf numFmtId="0" fontId="32" fillId="0" borderId="6" xfId="2" applyFont="1" applyBorder="1" applyAlignment="1" applyProtection="1">
      <alignment horizontal="center" vertical="center"/>
      <protection hidden="1"/>
    </xf>
    <xf numFmtId="0" fontId="26" fillId="0" borderId="1" xfId="2" applyFont="1" applyBorder="1" applyAlignment="1" applyProtection="1">
      <alignment horizontal="center" vertical="center"/>
      <protection hidden="1"/>
    </xf>
    <xf numFmtId="0" fontId="26" fillId="0" borderId="4" xfId="2" applyFont="1" applyBorder="1" applyAlignment="1" applyProtection="1">
      <alignment horizontal="center" vertical="center"/>
      <protection hidden="1"/>
    </xf>
    <xf numFmtId="6" fontId="26" fillId="0" borderId="5" xfId="1" applyFont="1" applyBorder="1" applyAlignment="1" applyProtection="1">
      <alignment vertical="center"/>
      <protection hidden="1"/>
    </xf>
    <xf numFmtId="6" fontId="26" fillId="0" borderId="6" xfId="1" applyFont="1" applyBorder="1" applyAlignment="1" applyProtection="1">
      <alignment vertical="center"/>
      <protection hidden="1"/>
    </xf>
    <xf numFmtId="6" fontId="26" fillId="0" borderId="7" xfId="1" applyFont="1" applyBorder="1" applyAlignment="1" applyProtection="1">
      <alignment vertical="center"/>
      <protection hidden="1"/>
    </xf>
    <xf numFmtId="6" fontId="26" fillId="0" borderId="8" xfId="1" applyFont="1" applyBorder="1" applyAlignment="1" applyProtection="1">
      <alignment vertical="center"/>
      <protection hidden="1"/>
    </xf>
    <xf numFmtId="0" fontId="26" fillId="0" borderId="8" xfId="2" applyFont="1" applyBorder="1" applyAlignment="1" applyProtection="1">
      <alignment horizontal="center" vertical="center"/>
      <protection hidden="1"/>
    </xf>
    <xf numFmtId="0" fontId="33" fillId="0" borderId="0" xfId="2" applyFont="1">
      <alignment vertical="center"/>
    </xf>
    <xf numFmtId="0" fontId="1" fillId="0" borderId="0" xfId="2" applyAlignment="1" applyProtection="1">
      <alignment horizontal="center" vertical="center"/>
      <protection hidden="1"/>
    </xf>
    <xf numFmtId="0" fontId="26" fillId="0" borderId="0" xfId="2" applyFont="1" applyAlignment="1" applyProtection="1">
      <alignment horizontal="center" vertical="center"/>
      <protection hidden="1"/>
    </xf>
    <xf numFmtId="0" fontId="1" fillId="0" borderId="0" xfId="2" applyAlignment="1">
      <alignment horizontal="center" vertical="center"/>
    </xf>
    <xf numFmtId="0" fontId="27" fillId="0" borderId="9" xfId="2" applyFont="1" applyBorder="1" applyProtection="1">
      <alignment vertical="center"/>
      <protection hidden="1"/>
    </xf>
    <xf numFmtId="0" fontId="35" fillId="0" borderId="10" xfId="2" applyFont="1" applyBorder="1" applyProtection="1">
      <alignment vertical="center"/>
      <protection hidden="1"/>
    </xf>
    <xf numFmtId="0" fontId="36" fillId="0" borderId="11" xfId="2" applyFont="1" applyBorder="1" applyProtection="1">
      <alignment vertical="center"/>
      <protection hidden="1"/>
    </xf>
    <xf numFmtId="0" fontId="27" fillId="0" borderId="12" xfId="2" applyFont="1" applyBorder="1" applyProtection="1">
      <alignment vertical="center"/>
      <protection hidden="1"/>
    </xf>
    <xf numFmtId="0" fontId="27" fillId="0" borderId="13" xfId="2" applyFont="1" applyBorder="1" applyProtection="1">
      <alignment vertical="center"/>
      <protection hidden="1"/>
    </xf>
    <xf numFmtId="0" fontId="27" fillId="0" borderId="5" xfId="2" applyFont="1" applyBorder="1" applyProtection="1">
      <alignment vertical="center"/>
      <protection hidden="1"/>
    </xf>
    <xf numFmtId="0" fontId="27" fillId="0" borderId="14" xfId="2" applyFont="1" applyBorder="1" applyProtection="1">
      <alignment vertical="center"/>
      <protection hidden="1"/>
    </xf>
    <xf numFmtId="0" fontId="27" fillId="0" borderId="15" xfId="2" applyFont="1" applyBorder="1" applyProtection="1">
      <alignment vertical="center"/>
      <protection hidden="1"/>
    </xf>
    <xf numFmtId="0" fontId="27" fillId="0" borderId="6" xfId="2" applyFont="1" applyBorder="1" applyProtection="1">
      <alignment vertical="center"/>
      <protection hidden="1"/>
    </xf>
    <xf numFmtId="0" fontId="27" fillId="0" borderId="7" xfId="2" applyFont="1" applyBorder="1" applyProtection="1">
      <alignment vertical="center"/>
      <protection hidden="1"/>
    </xf>
    <xf numFmtId="0" fontId="36" fillId="0" borderId="11" xfId="2" applyFont="1" applyBorder="1" applyAlignment="1" applyProtection="1">
      <alignment vertical="center" shrinkToFit="1"/>
      <protection hidden="1"/>
    </xf>
    <xf numFmtId="0" fontId="34" fillId="0" borderId="0" xfId="2" applyFont="1" applyAlignment="1" applyProtection="1">
      <alignment vertical="center" wrapText="1"/>
      <protection hidden="1"/>
    </xf>
    <xf numFmtId="0" fontId="35" fillId="0" borderId="17" xfId="2" applyFont="1" applyBorder="1" applyProtection="1">
      <alignment vertical="center"/>
      <protection hidden="1"/>
    </xf>
    <xf numFmtId="0" fontId="36" fillId="0" borderId="18" xfId="2" applyFont="1" applyBorder="1" applyAlignment="1" applyProtection="1">
      <alignment vertical="center" shrinkToFit="1"/>
      <protection hidden="1"/>
    </xf>
    <xf numFmtId="0" fontId="26" fillId="0" borderId="3" xfId="2" applyFont="1" applyBorder="1" applyAlignment="1" applyProtection="1">
      <alignment horizontal="center" vertical="center"/>
      <protection hidden="1"/>
    </xf>
    <xf numFmtId="0" fontId="26" fillId="0" borderId="5" xfId="2" applyFont="1" applyBorder="1" applyAlignment="1" applyProtection="1">
      <alignment horizontal="center" vertical="center"/>
      <protection hidden="1"/>
    </xf>
    <xf numFmtId="0" fontId="26" fillId="0" borderId="6" xfId="2" applyFont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  <xf numFmtId="6" fontId="26" fillId="0" borderId="19" xfId="1" applyFont="1" applyBorder="1" applyAlignment="1" applyProtection="1">
      <alignment vertical="center"/>
      <protection hidden="1"/>
    </xf>
    <xf numFmtId="0" fontId="26" fillId="0" borderId="19" xfId="2" applyFont="1" applyBorder="1" applyAlignment="1" applyProtection="1">
      <alignment horizontal="center" vertical="center"/>
      <protection hidden="1"/>
    </xf>
    <xf numFmtId="0" fontId="32" fillId="0" borderId="19" xfId="2" applyFont="1" applyBorder="1" applyAlignment="1" applyProtection="1">
      <alignment horizontal="center" vertical="center"/>
      <protection hidden="1"/>
    </xf>
    <xf numFmtId="0" fontId="39" fillId="0" borderId="0" xfId="2" applyFont="1" applyAlignment="1" applyProtection="1">
      <alignment horizontal="right" vertical="center"/>
      <protection hidden="1"/>
    </xf>
    <xf numFmtId="0" fontId="30" fillId="5" borderId="3" xfId="2" applyFont="1" applyFill="1" applyBorder="1" applyAlignment="1" applyProtection="1">
      <alignment horizontal="center" vertical="center"/>
      <protection locked="0" hidden="1"/>
    </xf>
    <xf numFmtId="0" fontId="30" fillId="5" borderId="1" xfId="2" applyFont="1" applyFill="1" applyBorder="1" applyAlignment="1" applyProtection="1">
      <alignment horizontal="center" vertical="center"/>
      <protection locked="0" hidden="1"/>
    </xf>
    <xf numFmtId="0" fontId="30" fillId="5" borderId="4" xfId="2" applyFont="1" applyFill="1" applyBorder="1" applyAlignment="1" applyProtection="1">
      <alignment horizontal="center" vertical="center"/>
      <protection locked="0" hidden="1"/>
    </xf>
    <xf numFmtId="0" fontId="30" fillId="5" borderId="5" xfId="2" applyFont="1" applyFill="1" applyBorder="1" applyAlignment="1" applyProtection="1">
      <alignment horizontal="center" vertical="center"/>
      <protection locked="0" hidden="1"/>
    </xf>
    <xf numFmtId="0" fontId="30" fillId="5" borderId="6" xfId="2" applyFont="1" applyFill="1" applyBorder="1" applyAlignment="1" applyProtection="1">
      <alignment horizontal="center" vertical="center"/>
      <protection locked="0" hidden="1"/>
    </xf>
    <xf numFmtId="0" fontId="30" fillId="5" borderId="7" xfId="2" applyFont="1" applyFill="1" applyBorder="1" applyAlignment="1" applyProtection="1">
      <alignment horizontal="center" vertical="center"/>
      <protection locked="0" hidden="1"/>
    </xf>
    <xf numFmtId="0" fontId="30" fillId="5" borderId="8" xfId="2" applyFont="1" applyFill="1" applyBorder="1" applyAlignment="1" applyProtection="1">
      <alignment horizontal="center" vertical="center"/>
      <protection locked="0" hidden="1"/>
    </xf>
    <xf numFmtId="0" fontId="30" fillId="5" borderId="16" xfId="2" applyFont="1" applyFill="1" applyBorder="1" applyAlignment="1" applyProtection="1">
      <alignment horizontal="center" vertical="center"/>
      <protection locked="0" hidden="1"/>
    </xf>
    <xf numFmtId="0" fontId="29" fillId="0" borderId="20" xfId="2" applyFont="1" applyBorder="1" applyAlignment="1" applyProtection="1">
      <alignment horizontal="center" vertical="center"/>
      <protection hidden="1"/>
    </xf>
    <xf numFmtId="0" fontId="26" fillId="0" borderId="21" xfId="2" applyFont="1" applyBorder="1" applyAlignment="1" applyProtection="1">
      <alignment horizontal="center" vertical="center"/>
      <protection hidden="1"/>
    </xf>
    <xf numFmtId="0" fontId="26" fillId="0" borderId="22" xfId="2" applyFont="1" applyBorder="1" applyAlignment="1" applyProtection="1">
      <alignment horizontal="center" vertical="center"/>
      <protection hidden="1"/>
    </xf>
    <xf numFmtId="0" fontId="26" fillId="0" borderId="23" xfId="2" applyFont="1" applyBorder="1" applyAlignment="1" applyProtection="1">
      <alignment horizontal="center" vertical="center"/>
      <protection hidden="1"/>
    </xf>
    <xf numFmtId="0" fontId="26" fillId="0" borderId="24" xfId="2" applyFont="1" applyBorder="1" applyAlignment="1" applyProtection="1">
      <alignment horizontal="center" vertical="center"/>
      <protection hidden="1"/>
    </xf>
    <xf numFmtId="0" fontId="28" fillId="6" borderId="3" xfId="2" applyFont="1" applyFill="1" applyBorder="1" applyAlignment="1" applyProtection="1">
      <alignment horizontal="center" vertical="center" shrinkToFit="1"/>
      <protection hidden="1"/>
    </xf>
    <xf numFmtId="176" fontId="38" fillId="6" borderId="25" xfId="2" applyNumberFormat="1" applyFont="1" applyFill="1" applyBorder="1" applyAlignment="1" applyProtection="1">
      <alignment horizontal="center" vertical="center" shrinkToFit="1"/>
      <protection hidden="1"/>
    </xf>
    <xf numFmtId="176" fontId="10" fillId="7" borderId="26" xfId="2" applyNumberFormat="1" applyFont="1" applyFill="1" applyBorder="1" applyAlignment="1" applyProtection="1">
      <alignment horizontal="center" vertical="top" wrapText="1"/>
      <protection hidden="1"/>
    </xf>
    <xf numFmtId="0" fontId="37" fillId="6" borderId="27" xfId="2" applyFont="1" applyFill="1" applyBorder="1" applyAlignment="1" applyProtection="1">
      <alignment vertical="center" wrapText="1"/>
      <protection hidden="1"/>
    </xf>
    <xf numFmtId="176" fontId="10" fillId="6" borderId="28" xfId="2" applyNumberFormat="1" applyFont="1" applyFill="1" applyBorder="1" applyAlignment="1" applyProtection="1">
      <alignment horizontal="center" vertical="top"/>
      <protection hidden="1"/>
    </xf>
    <xf numFmtId="0" fontId="16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13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16" fillId="0" borderId="0" xfId="0" applyFont="1" applyAlignment="1">
      <alignment vertical="center"/>
    </xf>
    <xf numFmtId="0" fontId="49" fillId="0" borderId="0" xfId="0" applyFont="1"/>
    <xf numFmtId="0" fontId="45" fillId="0" borderId="2" xfId="0" applyFont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/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7" fillId="0" borderId="1" xfId="2" applyFont="1" applyBorder="1" applyAlignment="1" applyProtection="1">
      <alignment horizontal="left" vertical="center" shrinkToFit="1"/>
      <protection hidden="1"/>
    </xf>
    <xf numFmtId="0" fontId="27" fillId="0" borderId="4" xfId="2" applyFont="1" applyBorder="1" applyAlignment="1" applyProtection="1">
      <alignment horizontal="left" vertical="center" shrinkToFit="1"/>
      <protection hidden="1"/>
    </xf>
    <xf numFmtId="0" fontId="27" fillId="0" borderId="8" xfId="2" applyFont="1" applyBorder="1" applyAlignment="1" applyProtection="1">
      <alignment horizontal="center" vertical="center" shrinkToFit="1"/>
      <protection hidden="1"/>
    </xf>
    <xf numFmtId="0" fontId="27" fillId="0" borderId="16" xfId="2" applyFont="1" applyBorder="1" applyAlignment="1" applyProtection="1">
      <alignment horizontal="center" vertical="center" shrinkToFit="1"/>
      <protection hidden="1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0" fillId="5" borderId="30" xfId="0" applyNumberFormat="1" applyFill="1" applyBorder="1" applyAlignment="1" applyProtection="1">
      <alignment horizontal="left" vertical="center"/>
      <protection locked="0"/>
    </xf>
    <xf numFmtId="0" fontId="0" fillId="5" borderId="31" xfId="0" applyFill="1" applyBorder="1" applyAlignment="1" applyProtection="1">
      <alignment horizontal="left" vertical="center"/>
      <protection locked="0"/>
    </xf>
    <xf numFmtId="0" fontId="0" fillId="5" borderId="30" xfId="0" applyFill="1" applyBorder="1" applyAlignment="1" applyProtection="1">
      <alignment horizontal="left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8" borderId="0" xfId="0" applyFill="1" applyAlignment="1">
      <alignment horizontal="left" vertical="top" wrapText="1"/>
    </xf>
    <xf numFmtId="0" fontId="0" fillId="0" borderId="31" xfId="0" applyBorder="1"/>
    <xf numFmtId="49" fontId="0" fillId="5" borderId="30" xfId="0" applyNumberFormat="1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/>
      <protection locked="0"/>
    </xf>
    <xf numFmtId="0" fontId="0" fillId="0" borderId="32" xfId="0" applyBorder="1" applyAlignment="1">
      <alignment horizontal="center" vertical="center"/>
    </xf>
    <xf numFmtId="0" fontId="0" fillId="5" borderId="32" xfId="0" applyFill="1" applyBorder="1" applyAlignment="1" applyProtection="1">
      <alignment horizontal="left" vertical="center"/>
      <protection locked="0"/>
    </xf>
    <xf numFmtId="49" fontId="0" fillId="5" borderId="30" xfId="0" applyNumberFormat="1" applyFill="1" applyBorder="1" applyProtection="1">
      <protection locked="0"/>
    </xf>
    <xf numFmtId="49" fontId="0" fillId="5" borderId="31" xfId="0" applyNumberFormat="1" applyFill="1" applyBorder="1" applyProtection="1">
      <protection locked="0"/>
    </xf>
    <xf numFmtId="0" fontId="5" fillId="4" borderId="0" xfId="0" applyFont="1" applyFill="1"/>
    <xf numFmtId="0" fontId="5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50" xfId="0" applyFont="1" applyBorder="1" applyAlignment="1" applyProtection="1">
      <alignment horizontal="left" vertical="center"/>
      <protection hidden="1"/>
    </xf>
    <xf numFmtId="0" fontId="5" fillId="5" borderId="0" xfId="0" applyFont="1" applyFill="1" applyAlignment="1" applyProtection="1">
      <alignment horizontal="right" vertical="center" wrapText="1"/>
      <protection locked="0"/>
    </xf>
    <xf numFmtId="0" fontId="16" fillId="0" borderId="12" xfId="0" applyFont="1" applyBorder="1" applyAlignment="1" applyProtection="1">
      <alignment horizontal="left" vertical="center"/>
      <protection hidden="1"/>
    </xf>
    <xf numFmtId="0" fontId="16" fillId="0" borderId="13" xfId="0" applyFont="1" applyBorder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/>
    </xf>
    <xf numFmtId="0" fontId="16" fillId="0" borderId="0" xfId="0" applyFont="1"/>
    <xf numFmtId="49" fontId="16" fillId="0" borderId="0" xfId="0" applyNumberFormat="1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49" fontId="16" fillId="0" borderId="0" xfId="0" applyNumberFormat="1" applyFont="1" applyAlignment="1" applyProtection="1">
      <alignment horizontal="left"/>
      <protection hidden="1"/>
    </xf>
    <xf numFmtId="0" fontId="5" fillId="5" borderId="0" xfId="0" applyFont="1" applyFill="1" applyAlignment="1" applyProtection="1">
      <alignment horizontal="left" vertical="center"/>
      <protection locked="0"/>
    </xf>
    <xf numFmtId="0" fontId="8" fillId="5" borderId="0" xfId="0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distributed" vertical="center"/>
      <protection hidden="1"/>
    </xf>
    <xf numFmtId="0" fontId="4" fillId="5" borderId="0" xfId="0" applyFont="1" applyFill="1" applyAlignment="1">
      <alignment horizontal="left" vertical="center" wrapText="1"/>
    </xf>
    <xf numFmtId="0" fontId="14" fillId="0" borderId="30" xfId="0" applyFont="1" applyBorder="1" applyAlignment="1" applyProtection="1">
      <alignment horizontal="center" vertical="center"/>
      <protection hidden="1"/>
    </xf>
    <xf numFmtId="0" fontId="15" fillId="0" borderId="31" xfId="0" applyFont="1" applyBorder="1" applyProtection="1">
      <protection hidden="1"/>
    </xf>
    <xf numFmtId="0" fontId="5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42" fillId="0" borderId="0" xfId="0" applyFont="1" applyAlignment="1" applyProtection="1">
      <alignment horizontal="left" vertical="center"/>
      <protection hidden="1"/>
    </xf>
    <xf numFmtId="0" fontId="42" fillId="0" borderId="50" xfId="0" applyFont="1" applyBorder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 applyProtection="1">
      <alignment horizontal="left"/>
      <protection hidden="1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Protection="1">
      <protection hidden="1"/>
    </xf>
    <xf numFmtId="0" fontId="16" fillId="5" borderId="0" xfId="0" applyFont="1" applyFill="1" applyAlignment="1" applyProtection="1">
      <alignment horizontal="right" vertical="center" wrapText="1"/>
      <protection locked="0"/>
    </xf>
    <xf numFmtId="176" fontId="10" fillId="7" borderId="50" xfId="2" applyNumberFormat="1" applyFont="1" applyFill="1" applyBorder="1" applyAlignment="1" applyProtection="1">
      <alignment horizontal="center" vertical="top" wrapText="1"/>
      <protection hidden="1"/>
    </xf>
    <xf numFmtId="176" fontId="10" fillId="7" borderId="52" xfId="2" applyNumberFormat="1" applyFont="1" applyFill="1" applyBorder="1" applyAlignment="1" applyProtection="1">
      <alignment horizontal="center" vertical="top" wrapText="1"/>
      <protection hidden="1"/>
    </xf>
    <xf numFmtId="0" fontId="41" fillId="0" borderId="0" xfId="2" applyFont="1" applyAlignment="1" applyProtection="1">
      <alignment horizontal="center" vertical="center"/>
      <protection hidden="1"/>
    </xf>
    <xf numFmtId="0" fontId="26" fillId="0" borderId="4" xfId="2" applyFont="1" applyBorder="1" applyAlignment="1" applyProtection="1">
      <alignment horizontal="center" vertical="center"/>
      <protection hidden="1"/>
    </xf>
    <xf numFmtId="0" fontId="26" fillId="0" borderId="57" xfId="2" applyFont="1" applyBorder="1" applyAlignment="1" applyProtection="1">
      <alignment horizontal="center" vertical="center"/>
      <protection hidden="1"/>
    </xf>
    <xf numFmtId="0" fontId="26" fillId="0" borderId="22" xfId="2" applyFont="1" applyBorder="1" applyAlignment="1" applyProtection="1">
      <alignment horizontal="center" vertical="center"/>
      <protection hidden="1"/>
    </xf>
    <xf numFmtId="0" fontId="26" fillId="0" borderId="23" xfId="2" applyFont="1" applyBorder="1" applyAlignment="1" applyProtection="1">
      <alignment horizontal="center" vertical="center"/>
      <protection hidden="1"/>
    </xf>
    <xf numFmtId="0" fontId="48" fillId="0" borderId="0" xfId="2" applyFont="1" applyAlignment="1" applyProtection="1">
      <alignment horizontal="distributed" vertical="center"/>
      <protection hidden="1"/>
    </xf>
    <xf numFmtId="49" fontId="10" fillId="5" borderId="12" xfId="2" applyNumberFormat="1" applyFont="1" applyFill="1" applyBorder="1" applyAlignment="1" applyProtection="1">
      <alignment horizontal="center" vertical="center"/>
      <protection locked="0" hidden="1"/>
    </xf>
    <xf numFmtId="49" fontId="10" fillId="5" borderId="13" xfId="2" applyNumberFormat="1" applyFont="1" applyFill="1" applyBorder="1" applyAlignment="1" applyProtection="1">
      <alignment horizontal="center" vertical="center"/>
      <protection locked="0" hidden="1"/>
    </xf>
    <xf numFmtId="0" fontId="1" fillId="5" borderId="1" xfId="2" applyFill="1" applyBorder="1" applyAlignment="1" applyProtection="1">
      <alignment horizontal="center" vertical="center"/>
      <protection locked="0" hidden="1"/>
    </xf>
    <xf numFmtId="176" fontId="38" fillId="7" borderId="47" xfId="2" applyNumberFormat="1" applyFont="1" applyFill="1" applyBorder="1" applyAlignment="1" applyProtection="1">
      <alignment horizontal="center" vertical="center" shrinkToFit="1"/>
      <protection hidden="1"/>
    </xf>
    <xf numFmtId="176" fontId="38" fillId="7" borderId="45" xfId="2" applyNumberFormat="1" applyFont="1" applyFill="1" applyBorder="1" applyAlignment="1" applyProtection="1">
      <alignment horizontal="center" vertical="center" shrinkToFit="1"/>
      <protection hidden="1"/>
    </xf>
    <xf numFmtId="176" fontId="38" fillId="7" borderId="48" xfId="2" applyNumberFormat="1" applyFont="1" applyFill="1" applyBorder="1" applyAlignment="1" applyProtection="1">
      <alignment horizontal="center" vertical="center" shrinkToFit="1"/>
      <protection hidden="1"/>
    </xf>
    <xf numFmtId="176" fontId="38" fillId="7" borderId="46" xfId="2" applyNumberFormat="1" applyFont="1" applyFill="1" applyBorder="1" applyAlignment="1" applyProtection="1">
      <alignment horizontal="center" vertical="center" shrinkToFit="1"/>
      <protection hidden="1"/>
    </xf>
    <xf numFmtId="176" fontId="38" fillId="7" borderId="49" xfId="2" applyNumberFormat="1" applyFont="1" applyFill="1" applyBorder="1" applyAlignment="1" applyProtection="1">
      <alignment horizontal="center" vertical="center" shrinkToFit="1"/>
      <protection hidden="1"/>
    </xf>
    <xf numFmtId="0" fontId="40" fillId="5" borderId="51" xfId="2" applyFont="1" applyFill="1" applyBorder="1" applyAlignment="1" applyProtection="1">
      <alignment horizontal="center" shrinkToFit="1"/>
      <protection locked="0" hidden="1"/>
    </xf>
    <xf numFmtId="0" fontId="1" fillId="0" borderId="0" xfId="2" applyAlignment="1" applyProtection="1">
      <alignment horizontal="center" vertical="center"/>
      <protection hidden="1"/>
    </xf>
    <xf numFmtId="0" fontId="1" fillId="7" borderId="27" xfId="2" applyFill="1" applyBorder="1" applyAlignment="1" applyProtection="1">
      <alignment horizontal="center" wrapText="1"/>
      <protection hidden="1"/>
    </xf>
    <xf numFmtId="0" fontId="1" fillId="7" borderId="50" xfId="2" applyFill="1" applyBorder="1" applyAlignment="1" applyProtection="1">
      <alignment horizontal="center" wrapText="1"/>
      <protection hidden="1"/>
    </xf>
    <xf numFmtId="0" fontId="27" fillId="0" borderId="53" xfId="2" applyFont="1" applyBorder="1" applyAlignment="1" applyProtection="1">
      <alignment horizontal="center" vertical="center" textRotation="255"/>
      <protection hidden="1"/>
    </xf>
    <xf numFmtId="0" fontId="27" fillId="0" borderId="54" xfId="2" applyFont="1" applyBorder="1" applyAlignment="1" applyProtection="1">
      <alignment horizontal="center" vertical="center" textRotation="255"/>
      <protection hidden="1"/>
    </xf>
    <xf numFmtId="0" fontId="27" fillId="0" borderId="55" xfId="2" applyFont="1" applyBorder="1" applyAlignment="1" applyProtection="1">
      <alignment horizontal="center" vertical="center" textRotation="255"/>
      <protection hidden="1"/>
    </xf>
    <xf numFmtId="0" fontId="26" fillId="7" borderId="3" xfId="2" applyFont="1" applyFill="1" applyBorder="1" applyAlignment="1" applyProtection="1">
      <alignment horizontal="center" vertical="center"/>
      <protection hidden="1"/>
    </xf>
    <xf numFmtId="0" fontId="26" fillId="7" borderId="1" xfId="2" applyFont="1" applyFill="1" applyBorder="1" applyAlignment="1" applyProtection="1">
      <alignment horizontal="center" vertical="center"/>
      <protection hidden="1"/>
    </xf>
    <xf numFmtId="0" fontId="26" fillId="7" borderId="4" xfId="2" applyFont="1" applyFill="1" applyBorder="1" applyAlignment="1" applyProtection="1">
      <alignment horizontal="center" vertical="center"/>
      <protection hidden="1"/>
    </xf>
    <xf numFmtId="0" fontId="26" fillId="7" borderId="57" xfId="2" applyFont="1" applyFill="1" applyBorder="1" applyAlignment="1" applyProtection="1">
      <alignment horizontal="center" vertical="center"/>
      <protection hidden="1"/>
    </xf>
    <xf numFmtId="0" fontId="26" fillId="7" borderId="56" xfId="2" applyFont="1" applyFill="1" applyBorder="1" applyAlignment="1" applyProtection="1">
      <alignment horizontal="center" vertical="center"/>
      <protection hidden="1"/>
    </xf>
    <xf numFmtId="0" fontId="27" fillId="0" borderId="4" xfId="2" applyFont="1" applyBorder="1" applyAlignment="1" applyProtection="1">
      <alignment horizontal="left" vertical="center"/>
      <protection hidden="1"/>
    </xf>
    <xf numFmtId="0" fontId="27" fillId="0" borderId="57" xfId="2" applyFont="1" applyBorder="1" applyAlignment="1" applyProtection="1">
      <alignment horizontal="left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9" fillId="0" borderId="53" xfId="2" applyFont="1" applyBorder="1" applyAlignment="1" applyProtection="1">
      <alignment horizontal="center" vertical="top" textRotation="255" wrapText="1"/>
      <protection hidden="1"/>
    </xf>
    <xf numFmtId="0" fontId="29" fillId="0" borderId="54" xfId="2" applyFont="1" applyBorder="1" applyAlignment="1" applyProtection="1">
      <alignment horizontal="center" vertical="top" textRotation="255"/>
      <protection hidden="1"/>
    </xf>
    <xf numFmtId="0" fontId="29" fillId="0" borderId="55" xfId="2" applyFont="1" applyBorder="1" applyAlignment="1" applyProtection="1">
      <alignment horizontal="center" vertical="top" textRotation="255"/>
      <protection hidden="1"/>
    </xf>
    <xf numFmtId="0" fontId="26" fillId="7" borderId="18" xfId="2" applyFont="1" applyFill="1" applyBorder="1" applyAlignment="1" applyProtection="1">
      <alignment horizontal="center" vertical="center"/>
      <protection hidden="1"/>
    </xf>
    <xf numFmtId="0" fontId="26" fillId="7" borderId="13" xfId="2" applyFont="1" applyFill="1" applyBorder="1" applyAlignment="1" applyProtection="1">
      <alignment horizontal="center" vertical="center"/>
      <protection hidden="1"/>
    </xf>
    <xf numFmtId="0" fontId="26" fillId="7" borderId="1" xfId="2" applyFont="1" applyFill="1" applyBorder="1" applyAlignment="1" applyProtection="1">
      <alignment horizontal="center" vertical="center" wrapText="1"/>
      <protection hidden="1"/>
    </xf>
    <xf numFmtId="0" fontId="26" fillId="0" borderId="56" xfId="2" applyFont="1" applyBorder="1" applyAlignment="1" applyProtection="1">
      <alignment horizontal="center" vertical="center"/>
      <protection hidden="1"/>
    </xf>
    <xf numFmtId="0" fontId="36" fillId="0" borderId="10" xfId="2" applyFont="1" applyBorder="1" applyAlignment="1" applyProtection="1">
      <alignment horizontal="left" vertical="center"/>
      <protection hidden="1"/>
    </xf>
    <xf numFmtId="0" fontId="36" fillId="0" borderId="11" xfId="2" applyFont="1" applyBorder="1" applyAlignment="1" applyProtection="1">
      <alignment horizontal="left" vertical="center"/>
      <protection hidden="1"/>
    </xf>
    <xf numFmtId="0" fontId="36" fillId="0" borderId="33" xfId="2" applyFont="1" applyBorder="1" applyAlignment="1" applyProtection="1">
      <alignment horizontal="center" vertical="center"/>
      <protection hidden="1"/>
    </xf>
    <xf numFmtId="0" fontId="36" fillId="0" borderId="34" xfId="2" applyFont="1" applyBorder="1" applyAlignment="1" applyProtection="1">
      <alignment horizontal="center" vertical="center"/>
      <protection hidden="1"/>
    </xf>
    <xf numFmtId="0" fontId="27" fillId="0" borderId="56" xfId="2" applyFont="1" applyBorder="1" applyAlignment="1" applyProtection="1">
      <alignment horizontal="left" vertical="center"/>
      <protection hidden="1"/>
    </xf>
    <xf numFmtId="0" fontId="26" fillId="6" borderId="4" xfId="2" applyFont="1" applyFill="1" applyBorder="1" applyAlignment="1" applyProtection="1">
      <alignment horizontal="center" vertical="center" wrapText="1"/>
      <protection hidden="1"/>
    </xf>
    <xf numFmtId="0" fontId="26" fillId="6" borderId="57" xfId="2" applyFont="1" applyFill="1" applyBorder="1" applyAlignment="1" applyProtection="1">
      <alignment horizontal="center" vertical="center" wrapText="1"/>
      <protection hidden="1"/>
    </xf>
    <xf numFmtId="0" fontId="44" fillId="0" borderId="12" xfId="2" applyFont="1" applyBorder="1" applyAlignment="1" applyProtection="1">
      <alignment horizontal="left" vertical="center" wrapText="1" shrinkToFit="1"/>
      <protection hidden="1"/>
    </xf>
    <xf numFmtId="0" fontId="44" fillId="0" borderId="13" xfId="2" applyFont="1" applyBorder="1" applyAlignment="1" applyProtection="1">
      <alignment horizontal="left" vertical="center" shrinkToFit="1"/>
      <protection hidden="1"/>
    </xf>
    <xf numFmtId="0" fontId="34" fillId="0" borderId="0" xfId="2" applyFont="1" applyAlignment="1" applyProtection="1">
      <alignment horizontal="left" vertical="center" wrapText="1"/>
      <protection hidden="1"/>
    </xf>
    <xf numFmtId="0" fontId="50" fillId="0" borderId="0" xfId="2" applyFont="1" applyAlignment="1">
      <alignment horizontal="left" vertical="center"/>
    </xf>
    <xf numFmtId="0" fontId="26" fillId="0" borderId="35" xfId="2" applyFont="1" applyBorder="1" applyAlignment="1" applyProtection="1">
      <alignment horizontal="center" vertical="center"/>
      <protection hidden="1"/>
    </xf>
    <xf numFmtId="0" fontId="26" fillId="0" borderId="36" xfId="2" applyFont="1" applyBorder="1" applyAlignment="1" applyProtection="1">
      <alignment horizontal="center" vertical="center"/>
      <protection hidden="1"/>
    </xf>
    <xf numFmtId="0" fontId="26" fillId="0" borderId="37" xfId="2" applyFont="1" applyBorder="1" applyAlignment="1" applyProtection="1">
      <alignment horizontal="center" vertical="center"/>
      <protection hidden="1"/>
    </xf>
    <xf numFmtId="0" fontId="26" fillId="0" borderId="38" xfId="2" applyFont="1" applyBorder="1" applyAlignment="1" applyProtection="1">
      <alignment horizontal="center" vertical="center"/>
      <protection hidden="1"/>
    </xf>
    <xf numFmtId="0" fontId="26" fillId="0" borderId="39" xfId="2" applyFont="1" applyBorder="1" applyAlignment="1" applyProtection="1">
      <alignment horizontal="center" vertical="center"/>
      <protection hidden="1"/>
    </xf>
    <xf numFmtId="0" fontId="26" fillId="0" borderId="40" xfId="2" applyFont="1" applyBorder="1" applyAlignment="1" applyProtection="1">
      <alignment horizontal="center" vertical="center"/>
      <protection hidden="1"/>
    </xf>
    <xf numFmtId="0" fontId="36" fillId="0" borderId="12" xfId="2" applyFont="1" applyBorder="1" applyAlignment="1" applyProtection="1">
      <alignment horizontal="center" vertical="center"/>
      <protection hidden="1"/>
    </xf>
    <xf numFmtId="0" fontId="36" fillId="0" borderId="13" xfId="2" applyFont="1" applyBorder="1" applyAlignment="1" applyProtection="1">
      <alignment horizontal="center" vertical="center"/>
      <protection hidden="1"/>
    </xf>
    <xf numFmtId="0" fontId="36" fillId="0" borderId="9" xfId="2" applyFont="1" applyBorder="1" applyAlignment="1" applyProtection="1">
      <alignment horizontal="center" vertical="center"/>
      <protection locked="0" hidden="1"/>
    </xf>
    <xf numFmtId="0" fontId="36" fillId="0" borderId="43" xfId="2" applyFont="1" applyBorder="1" applyAlignment="1" applyProtection="1">
      <alignment horizontal="center" vertical="center"/>
      <protection locked="0" hidden="1"/>
    </xf>
    <xf numFmtId="0" fontId="6" fillId="6" borderId="50" xfId="2" applyFont="1" applyFill="1" applyBorder="1" applyAlignment="1" applyProtection="1">
      <alignment horizontal="center" wrapText="1"/>
      <protection hidden="1"/>
    </xf>
    <xf numFmtId="176" fontId="10" fillId="6" borderId="50" xfId="2" applyNumberFormat="1" applyFont="1" applyFill="1" applyBorder="1" applyAlignment="1" applyProtection="1">
      <alignment horizontal="center" vertical="top" wrapText="1"/>
      <protection hidden="1"/>
    </xf>
    <xf numFmtId="176" fontId="38" fillId="6" borderId="46" xfId="2" applyNumberFormat="1" applyFont="1" applyFill="1" applyBorder="1" applyAlignment="1" applyProtection="1">
      <alignment horizontal="center" vertical="center" shrinkToFit="1"/>
      <protection hidden="1"/>
    </xf>
    <xf numFmtId="176" fontId="38" fillId="6" borderId="45" xfId="2" applyNumberFormat="1" applyFont="1" applyFill="1" applyBorder="1" applyAlignment="1" applyProtection="1">
      <alignment horizontal="center" vertical="center" shrinkToFit="1"/>
      <protection hidden="1"/>
    </xf>
    <xf numFmtId="0" fontId="29" fillId="0" borderId="4" xfId="2" applyFont="1" applyBorder="1" applyAlignment="1" applyProtection="1">
      <alignment horizontal="left" vertical="center" wrapText="1"/>
      <protection hidden="1"/>
    </xf>
    <xf numFmtId="0" fontId="29" fillId="0" borderId="8" xfId="2" applyFont="1" applyBorder="1" applyAlignment="1" applyProtection="1">
      <alignment horizontal="left" vertical="center" wrapText="1"/>
      <protection hidden="1"/>
    </xf>
    <xf numFmtId="0" fontId="1" fillId="7" borderId="41" xfId="2" applyFill="1" applyBorder="1" applyAlignment="1" applyProtection="1">
      <alignment horizontal="center" wrapText="1"/>
      <protection hidden="1"/>
    </xf>
    <xf numFmtId="0" fontId="1" fillId="7" borderId="42" xfId="2" applyFill="1" applyBorder="1" applyAlignment="1" applyProtection="1">
      <alignment horizontal="center" wrapText="1"/>
      <protection hidden="1"/>
    </xf>
    <xf numFmtId="176" fontId="10" fillId="7" borderId="42" xfId="2" applyNumberFormat="1" applyFont="1" applyFill="1" applyBorder="1" applyAlignment="1" applyProtection="1">
      <alignment horizontal="center" vertical="top"/>
      <protection hidden="1"/>
    </xf>
    <xf numFmtId="176" fontId="10" fillId="7" borderId="26" xfId="2" applyNumberFormat="1" applyFont="1" applyFill="1" applyBorder="1" applyAlignment="1" applyProtection="1">
      <alignment horizontal="center" vertical="top"/>
      <protection hidden="1"/>
    </xf>
    <xf numFmtId="176" fontId="38" fillId="7" borderId="44" xfId="2" applyNumberFormat="1" applyFont="1" applyFill="1" applyBorder="1" applyAlignment="1" applyProtection="1">
      <alignment horizontal="center" vertical="center" shrinkToFit="1"/>
      <protection hidden="1"/>
    </xf>
  </cellXfs>
  <cellStyles count="3">
    <cellStyle name="通貨" xfId="1" builtinId="7"/>
    <cellStyle name="標準" xfId="0" builtinId="0"/>
    <cellStyle name="標準_参加申込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8"/>
  <sheetViews>
    <sheetView showGridLines="0" tabSelected="1" zoomScaleNormal="100" workbookViewId="0">
      <selection activeCell="O8" sqref="O8"/>
    </sheetView>
  </sheetViews>
  <sheetFormatPr defaultRowHeight="13.2"/>
  <cols>
    <col min="1" max="1" width="4" customWidth="1"/>
    <col min="2" max="3" width="7.109375" customWidth="1"/>
    <col min="4" max="4" width="7" customWidth="1"/>
    <col min="5" max="5" width="6.77734375" customWidth="1"/>
    <col min="6" max="6" width="7" customWidth="1"/>
    <col min="7" max="7" width="7.109375" customWidth="1"/>
    <col min="8" max="9" width="6.88671875" customWidth="1"/>
    <col min="10" max="10" width="6.77734375" customWidth="1"/>
    <col min="11" max="11" width="6.33203125" customWidth="1"/>
    <col min="12" max="13" width="6.77734375" customWidth="1"/>
    <col min="14" max="14" width="7.77734375" customWidth="1"/>
    <col min="15" max="15" width="7.6640625" customWidth="1"/>
    <col min="16" max="16" width="8" customWidth="1"/>
    <col min="17" max="17" width="7.6640625" customWidth="1"/>
    <col min="18" max="18" width="8.21875" customWidth="1"/>
    <col min="19" max="19" width="7.88671875" customWidth="1"/>
  </cols>
  <sheetData>
    <row r="1" spans="1:19" ht="26.4" thickBot="1">
      <c r="B1" s="116" t="s">
        <v>9</v>
      </c>
      <c r="C1" s="116"/>
      <c r="D1" s="116"/>
      <c r="E1" s="116"/>
      <c r="F1" s="116"/>
      <c r="G1" s="116"/>
      <c r="H1" s="116"/>
      <c r="I1" s="116"/>
      <c r="J1" s="117"/>
      <c r="K1" s="117"/>
      <c r="L1" s="117"/>
      <c r="M1" s="117"/>
      <c r="N1" s="117"/>
    </row>
    <row r="2" spans="1:19" ht="18.75" customHeight="1" thickBot="1">
      <c r="B2" s="123" t="s">
        <v>0</v>
      </c>
      <c r="C2" s="124"/>
      <c r="D2" s="101" t="s">
        <v>2</v>
      </c>
      <c r="E2" s="101" t="s">
        <v>7</v>
      </c>
      <c r="F2" s="125" t="s">
        <v>37</v>
      </c>
      <c r="G2" s="126"/>
      <c r="H2" s="131" t="s">
        <v>8</v>
      </c>
      <c r="I2" s="139"/>
      <c r="J2" s="139"/>
      <c r="K2" s="139"/>
      <c r="L2" s="139"/>
      <c r="M2" s="132"/>
      <c r="N2" s="118" t="s">
        <v>38</v>
      </c>
      <c r="O2" s="119"/>
      <c r="P2" s="131" t="s">
        <v>10</v>
      </c>
      <c r="Q2" s="132"/>
      <c r="R2" s="131" t="s">
        <v>11</v>
      </c>
      <c r="S2" s="136"/>
    </row>
    <row r="3" spans="1:19" ht="21" customHeight="1" thickBot="1">
      <c r="B3" s="122" t="s">
        <v>353</v>
      </c>
      <c r="C3" s="121"/>
      <c r="D3" s="96"/>
      <c r="E3" s="97"/>
      <c r="F3" s="127"/>
      <c r="G3" s="128"/>
      <c r="H3" s="122"/>
      <c r="I3" s="140"/>
      <c r="J3" s="140"/>
      <c r="K3" s="140"/>
      <c r="L3" s="140"/>
      <c r="M3" s="121"/>
      <c r="N3" s="120"/>
      <c r="O3" s="121"/>
      <c r="P3" s="137"/>
      <c r="Q3" s="138"/>
      <c r="R3" s="127"/>
      <c r="S3" s="128"/>
    </row>
    <row r="4" spans="1:19" ht="9" customHeight="1" thickBot="1"/>
    <row r="5" spans="1:19" ht="13.8" thickBot="1">
      <c r="B5" s="131" t="s">
        <v>14</v>
      </c>
      <c r="C5" s="132"/>
      <c r="D5" s="133" t="s">
        <v>15</v>
      </c>
      <c r="E5" s="133"/>
      <c r="F5" s="133"/>
      <c r="G5" s="133"/>
      <c r="H5" s="133"/>
      <c r="I5" s="131" t="s">
        <v>16</v>
      </c>
      <c r="J5" s="136"/>
    </row>
    <row r="6" spans="1:19" ht="18.75" customHeight="1" thickBot="1">
      <c r="B6" s="127"/>
      <c r="C6" s="128"/>
      <c r="D6" s="134">
        <f>H3</f>
        <v>0</v>
      </c>
      <c r="E6" s="134"/>
      <c r="F6" s="134"/>
      <c r="G6" s="134"/>
      <c r="H6" s="134"/>
      <c r="I6" s="141"/>
      <c r="J6" s="142"/>
      <c r="K6" s="102"/>
    </row>
    <row r="7" spans="1:19" ht="9" customHeight="1"/>
    <row r="8" spans="1:19">
      <c r="A8" s="103" t="s">
        <v>17</v>
      </c>
      <c r="B8" s="104" t="s">
        <v>33</v>
      </c>
      <c r="C8" s="104" t="s">
        <v>18</v>
      </c>
      <c r="D8" s="129" t="s">
        <v>343</v>
      </c>
      <c r="E8" s="129"/>
      <c r="F8" s="105" t="s">
        <v>4</v>
      </c>
      <c r="G8" s="105" t="s">
        <v>5</v>
      </c>
      <c r="H8" s="105" t="s">
        <v>6</v>
      </c>
      <c r="I8" s="105" t="s">
        <v>19</v>
      </c>
      <c r="J8" s="105" t="s">
        <v>348</v>
      </c>
    </row>
    <row r="9" spans="1:19">
      <c r="A9" s="103">
        <v>1</v>
      </c>
      <c r="B9" s="98"/>
      <c r="C9" s="98"/>
      <c r="D9" s="114"/>
      <c r="E9" s="115"/>
      <c r="F9" s="106"/>
      <c r="G9" s="106"/>
      <c r="H9" s="106"/>
      <c r="I9" s="100"/>
      <c r="J9" s="99"/>
    </row>
    <row r="10" spans="1:19">
      <c r="A10" s="103">
        <v>2</v>
      </c>
      <c r="B10" s="98"/>
      <c r="C10" s="98"/>
      <c r="D10" s="114"/>
      <c r="E10" s="115"/>
      <c r="F10" s="106"/>
      <c r="G10" s="106"/>
      <c r="H10" s="106"/>
      <c r="I10" s="100"/>
      <c r="J10" s="99"/>
      <c r="L10" s="143" t="s">
        <v>20</v>
      </c>
      <c r="M10" s="143"/>
      <c r="N10" s="143"/>
      <c r="O10" s="143"/>
      <c r="P10" s="143"/>
      <c r="Q10" s="143"/>
    </row>
    <row r="11" spans="1:19">
      <c r="A11" s="103">
        <v>3</v>
      </c>
      <c r="B11" s="98"/>
      <c r="C11" s="98"/>
      <c r="D11" s="114"/>
      <c r="E11" s="115"/>
      <c r="F11" s="106"/>
      <c r="G11" s="106"/>
      <c r="H11" s="106"/>
      <c r="I11" s="100"/>
      <c r="J11" s="99"/>
    </row>
    <row r="12" spans="1:19">
      <c r="A12" s="103">
        <v>4</v>
      </c>
      <c r="B12" s="98"/>
      <c r="C12" s="98"/>
      <c r="D12" s="114"/>
      <c r="E12" s="115"/>
      <c r="F12" s="106"/>
      <c r="G12" s="106"/>
      <c r="H12" s="106"/>
      <c r="I12" s="100"/>
      <c r="J12" s="99"/>
      <c r="L12" s="130" t="s">
        <v>345</v>
      </c>
      <c r="M12" s="130"/>
      <c r="N12" s="130"/>
      <c r="O12" s="130"/>
      <c r="P12" s="130"/>
      <c r="Q12" s="130"/>
    </row>
    <row r="13" spans="1:19">
      <c r="A13" s="103">
        <v>5</v>
      </c>
      <c r="B13" s="98"/>
      <c r="C13" s="98"/>
      <c r="D13" s="114"/>
      <c r="E13" s="115"/>
      <c r="F13" s="106"/>
      <c r="G13" s="106"/>
      <c r="H13" s="106"/>
      <c r="I13" s="100"/>
      <c r="J13" s="99"/>
      <c r="L13" s="130"/>
      <c r="M13" s="130"/>
      <c r="N13" s="130"/>
      <c r="O13" s="130"/>
      <c r="P13" s="130"/>
      <c r="Q13" s="130"/>
    </row>
    <row r="14" spans="1:19">
      <c r="A14" s="103">
        <v>6</v>
      </c>
      <c r="B14" s="98"/>
      <c r="C14" s="98"/>
      <c r="D14" s="114"/>
      <c r="E14" s="115"/>
      <c r="F14" s="106"/>
      <c r="G14" s="106"/>
      <c r="H14" s="106"/>
      <c r="I14" s="100"/>
      <c r="J14" s="99"/>
      <c r="L14" s="117"/>
      <c r="M14" s="117"/>
      <c r="N14" s="117"/>
      <c r="O14" s="117"/>
      <c r="P14" s="117"/>
      <c r="Q14" s="117"/>
    </row>
    <row r="15" spans="1:19">
      <c r="A15" s="103">
        <v>7</v>
      </c>
      <c r="B15" s="98"/>
      <c r="C15" s="98"/>
      <c r="D15" s="114"/>
      <c r="E15" s="115"/>
      <c r="F15" s="106"/>
      <c r="G15" s="106"/>
      <c r="H15" s="106"/>
      <c r="I15" s="100"/>
      <c r="J15" s="99"/>
    </row>
    <row r="16" spans="1:19">
      <c r="A16" s="103">
        <v>8</v>
      </c>
      <c r="B16" s="98"/>
      <c r="C16" s="98"/>
      <c r="D16" s="114"/>
      <c r="E16" s="115"/>
      <c r="F16" s="106"/>
      <c r="G16" s="106"/>
      <c r="H16" s="106"/>
      <c r="I16" s="100"/>
      <c r="J16" s="99"/>
    </row>
    <row r="17" spans="1:17">
      <c r="A17" s="103">
        <v>9</v>
      </c>
      <c r="B17" s="98"/>
      <c r="C17" s="98"/>
      <c r="D17" s="114"/>
      <c r="E17" s="115"/>
      <c r="F17" s="106"/>
      <c r="G17" s="106"/>
      <c r="H17" s="106"/>
      <c r="I17" s="100"/>
      <c r="J17" s="99"/>
      <c r="L17" s="135" t="s">
        <v>268</v>
      </c>
      <c r="M17" s="135"/>
      <c r="N17" s="135"/>
      <c r="O17" s="135"/>
      <c r="P17" s="135"/>
      <c r="Q17" s="135"/>
    </row>
    <row r="18" spans="1:17">
      <c r="A18" s="103">
        <v>10</v>
      </c>
      <c r="B18" s="98"/>
      <c r="C18" s="98"/>
      <c r="D18" s="114"/>
      <c r="E18" s="115"/>
      <c r="F18" s="106"/>
      <c r="G18" s="106"/>
      <c r="H18" s="106"/>
      <c r="I18" s="100"/>
      <c r="J18" s="99"/>
      <c r="L18" s="135"/>
      <c r="M18" s="135"/>
      <c r="N18" s="135"/>
      <c r="O18" s="135"/>
      <c r="P18" s="135"/>
      <c r="Q18" s="135"/>
    </row>
    <row r="19" spans="1:17">
      <c r="A19" s="103">
        <v>11</v>
      </c>
      <c r="B19" s="98"/>
      <c r="C19" s="98"/>
      <c r="D19" s="114"/>
      <c r="E19" s="115"/>
      <c r="F19" s="106"/>
      <c r="G19" s="106"/>
      <c r="H19" s="106"/>
      <c r="I19" s="100"/>
      <c r="J19" s="99"/>
      <c r="L19" s="135"/>
      <c r="M19" s="135"/>
      <c r="N19" s="135"/>
      <c r="O19" s="135"/>
      <c r="P19" s="135"/>
      <c r="Q19" s="135"/>
    </row>
    <row r="20" spans="1:17">
      <c r="A20" s="103">
        <v>12</v>
      </c>
      <c r="B20" s="98"/>
      <c r="C20" s="98"/>
      <c r="D20" s="114"/>
      <c r="E20" s="115"/>
      <c r="F20" s="106"/>
      <c r="G20" s="106"/>
      <c r="H20" s="106"/>
      <c r="I20" s="100"/>
      <c r="J20" s="99"/>
    </row>
    <row r="21" spans="1:17">
      <c r="A21" s="103">
        <v>13</v>
      </c>
      <c r="B21" s="98"/>
      <c r="C21" s="98"/>
      <c r="D21" s="114"/>
      <c r="E21" s="115"/>
      <c r="F21" s="106"/>
      <c r="G21" s="106"/>
      <c r="H21" s="106"/>
      <c r="I21" s="100"/>
      <c r="J21" s="99"/>
    </row>
    <row r="22" spans="1:17">
      <c r="A22" s="103">
        <v>14</v>
      </c>
      <c r="B22" s="98"/>
      <c r="C22" s="98"/>
      <c r="D22" s="114"/>
      <c r="E22" s="115"/>
      <c r="F22" s="106"/>
      <c r="G22" s="106"/>
      <c r="H22" s="106"/>
      <c r="I22" s="100"/>
      <c r="J22" s="99"/>
    </row>
    <row r="23" spans="1:17">
      <c r="A23" s="103">
        <v>15</v>
      </c>
      <c r="B23" s="98"/>
      <c r="C23" s="98"/>
      <c r="D23" s="114"/>
      <c r="E23" s="115"/>
      <c r="F23" s="106"/>
      <c r="G23" s="106"/>
      <c r="H23" s="106"/>
      <c r="I23" s="100"/>
      <c r="J23" s="99"/>
    </row>
    <row r="24" spans="1:17">
      <c r="A24" s="103">
        <v>16</v>
      </c>
      <c r="B24" s="98"/>
      <c r="C24" s="98"/>
      <c r="D24" s="114"/>
      <c r="E24" s="115"/>
      <c r="F24" s="106"/>
      <c r="G24" s="106"/>
      <c r="H24" s="106"/>
      <c r="I24" s="100"/>
      <c r="J24" s="99"/>
    </row>
    <row r="25" spans="1:17">
      <c r="A25" s="103">
        <v>17</v>
      </c>
      <c r="B25" s="98"/>
      <c r="C25" s="98"/>
      <c r="D25" s="114"/>
      <c r="E25" s="115"/>
      <c r="F25" s="106"/>
      <c r="G25" s="106"/>
      <c r="H25" s="106"/>
      <c r="I25" s="100"/>
      <c r="J25" s="99"/>
    </row>
    <row r="26" spans="1:17">
      <c r="A26" s="103">
        <v>18</v>
      </c>
      <c r="B26" s="98"/>
      <c r="C26" s="98"/>
      <c r="D26" s="114"/>
      <c r="E26" s="115"/>
      <c r="F26" s="106"/>
      <c r="G26" s="106"/>
      <c r="H26" s="106"/>
      <c r="I26" s="100"/>
      <c r="J26" s="99"/>
    </row>
    <row r="27" spans="1:17">
      <c r="A27" s="103">
        <v>19</v>
      </c>
      <c r="B27" s="98"/>
      <c r="C27" s="98"/>
      <c r="D27" s="114"/>
      <c r="E27" s="115"/>
      <c r="F27" s="106"/>
      <c r="G27" s="106"/>
      <c r="H27" s="106"/>
      <c r="I27" s="100"/>
      <c r="J27" s="99"/>
    </row>
    <row r="28" spans="1:17">
      <c r="A28" s="103">
        <v>20</v>
      </c>
      <c r="B28" s="98"/>
      <c r="C28" s="98"/>
      <c r="D28" s="114"/>
      <c r="E28" s="115"/>
      <c r="F28" s="106"/>
      <c r="G28" s="106"/>
      <c r="H28" s="106"/>
      <c r="I28" s="100"/>
      <c r="J28" s="99"/>
    </row>
    <row r="29" spans="1:17">
      <c r="A29" s="103">
        <v>21</v>
      </c>
      <c r="B29" s="98"/>
      <c r="C29" s="98"/>
      <c r="D29" s="114"/>
      <c r="E29" s="115"/>
      <c r="F29" s="106"/>
      <c r="G29" s="106"/>
      <c r="H29" s="106"/>
      <c r="I29" s="100"/>
      <c r="J29" s="99"/>
    </row>
    <row r="30" spans="1:17">
      <c r="A30" s="103">
        <v>22</v>
      </c>
      <c r="B30" s="99"/>
      <c r="C30" s="99"/>
      <c r="D30" s="114"/>
      <c r="E30" s="115"/>
      <c r="F30" s="106"/>
      <c r="G30" s="106"/>
      <c r="H30" s="106"/>
      <c r="I30" s="100"/>
      <c r="J30" s="99"/>
    </row>
    <row r="31" spans="1:17">
      <c r="A31" s="103">
        <v>23</v>
      </c>
      <c r="B31" s="99"/>
      <c r="C31" s="99"/>
      <c r="D31" s="114"/>
      <c r="E31" s="115"/>
      <c r="F31" s="106"/>
      <c r="G31" s="106"/>
      <c r="H31" s="106"/>
      <c r="I31" s="100"/>
      <c r="J31" s="99"/>
    </row>
    <row r="32" spans="1:17">
      <c r="A32" s="103">
        <v>24</v>
      </c>
      <c r="B32" s="99"/>
      <c r="C32" s="99"/>
      <c r="D32" s="114"/>
      <c r="E32" s="115"/>
      <c r="F32" s="106"/>
      <c r="G32" s="106"/>
      <c r="H32" s="106"/>
      <c r="I32" s="100"/>
      <c r="J32" s="99"/>
    </row>
    <row r="33" spans="1:10">
      <c r="A33" s="103">
        <v>25</v>
      </c>
      <c r="B33" s="99"/>
      <c r="C33" s="99"/>
      <c r="D33" s="114"/>
      <c r="E33" s="115"/>
      <c r="F33" s="106"/>
      <c r="G33" s="106"/>
      <c r="H33" s="106"/>
      <c r="I33" s="100"/>
      <c r="J33" s="99"/>
    </row>
    <row r="34" spans="1:10">
      <c r="A34" s="103">
        <v>26</v>
      </c>
      <c r="B34" s="99"/>
      <c r="C34" s="99"/>
      <c r="D34" s="114"/>
      <c r="E34" s="115"/>
      <c r="F34" s="106"/>
      <c r="G34" s="106"/>
      <c r="H34" s="106"/>
      <c r="I34" s="100"/>
      <c r="J34" s="99"/>
    </row>
    <row r="35" spans="1:10">
      <c r="A35" s="103">
        <v>27</v>
      </c>
      <c r="B35" s="99"/>
      <c r="C35" s="99"/>
      <c r="D35" s="114"/>
      <c r="E35" s="115"/>
      <c r="F35" s="106"/>
      <c r="G35" s="106"/>
      <c r="H35" s="106"/>
      <c r="I35" s="100"/>
      <c r="J35" s="99"/>
    </row>
    <row r="36" spans="1:10">
      <c r="A36" s="103">
        <v>28</v>
      </c>
      <c r="B36" s="99"/>
      <c r="C36" s="99"/>
      <c r="D36" s="114"/>
      <c r="E36" s="115"/>
      <c r="F36" s="106"/>
      <c r="G36" s="106"/>
      <c r="H36" s="106"/>
      <c r="I36" s="100"/>
      <c r="J36" s="99"/>
    </row>
    <row r="37" spans="1:10">
      <c r="A37" s="103">
        <v>29</v>
      </c>
      <c r="B37" s="99"/>
      <c r="C37" s="99"/>
      <c r="D37" s="114"/>
      <c r="E37" s="115"/>
      <c r="F37" s="106"/>
      <c r="G37" s="106"/>
      <c r="H37" s="106"/>
      <c r="I37" s="100"/>
      <c r="J37" s="99"/>
    </row>
    <row r="38" spans="1:10">
      <c r="A38" s="103">
        <v>30</v>
      </c>
      <c r="B38" s="99"/>
      <c r="C38" s="99"/>
      <c r="D38" s="114"/>
      <c r="E38" s="115"/>
      <c r="F38" s="106"/>
      <c r="G38" s="106"/>
      <c r="H38" s="106"/>
      <c r="I38" s="100"/>
      <c r="J38" s="99"/>
    </row>
    <row r="39" spans="1:10">
      <c r="A39" s="103">
        <v>31</v>
      </c>
      <c r="B39" s="99"/>
      <c r="C39" s="99"/>
      <c r="D39" s="114"/>
      <c r="E39" s="115"/>
      <c r="F39" s="106"/>
      <c r="G39" s="106"/>
      <c r="H39" s="106"/>
      <c r="I39" s="100"/>
      <c r="J39" s="99"/>
    </row>
    <row r="40" spans="1:10">
      <c r="A40" s="103">
        <v>32</v>
      </c>
      <c r="B40" s="99"/>
      <c r="C40" s="99"/>
      <c r="D40" s="114"/>
      <c r="E40" s="115"/>
      <c r="F40" s="106"/>
      <c r="G40" s="106"/>
      <c r="H40" s="106"/>
      <c r="I40" s="100"/>
      <c r="J40" s="99"/>
    </row>
    <row r="41" spans="1:10">
      <c r="A41" s="103">
        <v>33</v>
      </c>
      <c r="B41" s="99"/>
      <c r="C41" s="99"/>
      <c r="D41" s="114"/>
      <c r="E41" s="115"/>
      <c r="F41" s="106"/>
      <c r="G41" s="106"/>
      <c r="H41" s="106"/>
      <c r="I41" s="100"/>
      <c r="J41" s="99"/>
    </row>
    <row r="42" spans="1:10">
      <c r="A42" s="103">
        <v>34</v>
      </c>
      <c r="B42" s="99"/>
      <c r="C42" s="99"/>
      <c r="D42" s="114"/>
      <c r="E42" s="115"/>
      <c r="F42" s="106"/>
      <c r="G42" s="106"/>
      <c r="H42" s="106"/>
      <c r="I42" s="100"/>
      <c r="J42" s="99"/>
    </row>
    <row r="43" spans="1:10">
      <c r="A43" s="103">
        <v>35</v>
      </c>
      <c r="B43" s="99"/>
      <c r="C43" s="99"/>
      <c r="D43" s="114"/>
      <c r="E43" s="115"/>
      <c r="F43" s="106"/>
      <c r="G43" s="106"/>
      <c r="H43" s="106"/>
      <c r="I43" s="100"/>
      <c r="J43" s="99"/>
    </row>
    <row r="44" spans="1:10">
      <c r="A44" s="103">
        <v>36</v>
      </c>
      <c r="B44" s="99"/>
      <c r="C44" s="99"/>
      <c r="D44" s="114"/>
      <c r="E44" s="115"/>
      <c r="F44" s="106"/>
      <c r="G44" s="106"/>
      <c r="H44" s="106"/>
      <c r="I44" s="100"/>
      <c r="J44" s="99"/>
    </row>
    <row r="45" spans="1:10">
      <c r="A45" s="103">
        <v>37</v>
      </c>
      <c r="B45" s="99"/>
      <c r="C45" s="99"/>
      <c r="D45" s="114"/>
      <c r="E45" s="115"/>
      <c r="F45" s="106"/>
      <c r="G45" s="106"/>
      <c r="H45" s="106"/>
      <c r="I45" s="100"/>
      <c r="J45" s="99"/>
    </row>
    <row r="46" spans="1:10">
      <c r="A46" s="103">
        <v>38</v>
      </c>
      <c r="B46" s="99"/>
      <c r="C46" s="99"/>
      <c r="D46" s="114"/>
      <c r="E46" s="115"/>
      <c r="F46" s="106"/>
      <c r="G46" s="106"/>
      <c r="H46" s="106"/>
      <c r="I46" s="100"/>
      <c r="J46" s="99"/>
    </row>
    <row r="47" spans="1:10">
      <c r="A47" s="103">
        <v>39</v>
      </c>
      <c r="B47" s="99"/>
      <c r="C47" s="99"/>
      <c r="D47" s="114"/>
      <c r="E47" s="115"/>
      <c r="F47" s="106"/>
      <c r="G47" s="106"/>
      <c r="H47" s="106"/>
      <c r="I47" s="100"/>
      <c r="J47" s="99"/>
    </row>
    <row r="48" spans="1:10">
      <c r="A48" s="103">
        <v>40</v>
      </c>
      <c r="B48" s="99"/>
      <c r="C48" s="99"/>
      <c r="D48" s="114"/>
      <c r="E48" s="115"/>
      <c r="F48" s="106"/>
      <c r="G48" s="106"/>
      <c r="H48" s="106"/>
      <c r="I48" s="100"/>
      <c r="J48" s="99"/>
    </row>
    <row r="49" spans="1:10">
      <c r="A49" s="103">
        <v>41</v>
      </c>
      <c r="B49" s="99"/>
      <c r="C49" s="99"/>
      <c r="D49" s="114"/>
      <c r="E49" s="115"/>
      <c r="F49" s="106"/>
      <c r="G49" s="106"/>
      <c r="H49" s="106"/>
      <c r="I49" s="100"/>
      <c r="J49" s="99"/>
    </row>
    <row r="50" spans="1:10">
      <c r="A50" s="103">
        <v>42</v>
      </c>
      <c r="B50" s="99"/>
      <c r="C50" s="99"/>
      <c r="D50" s="114"/>
      <c r="E50" s="115"/>
      <c r="F50" s="106"/>
      <c r="G50" s="106"/>
      <c r="H50" s="106"/>
      <c r="I50" s="100"/>
      <c r="J50" s="99"/>
    </row>
    <row r="51" spans="1:10">
      <c r="A51" s="103">
        <v>43</v>
      </c>
      <c r="B51" s="99"/>
      <c r="C51" s="99"/>
      <c r="D51" s="114"/>
      <c r="E51" s="115"/>
      <c r="F51" s="106"/>
      <c r="G51" s="106"/>
      <c r="H51" s="106"/>
      <c r="I51" s="100"/>
      <c r="J51" s="99"/>
    </row>
    <row r="52" spans="1:10">
      <c r="A52" s="103">
        <v>44</v>
      </c>
      <c r="B52" s="99"/>
      <c r="C52" s="99"/>
      <c r="D52" s="114"/>
      <c r="E52" s="115"/>
      <c r="F52" s="106"/>
      <c r="G52" s="106"/>
      <c r="H52" s="106"/>
      <c r="I52" s="100"/>
      <c r="J52" s="99"/>
    </row>
    <row r="53" spans="1:10">
      <c r="A53" s="103">
        <v>45</v>
      </c>
      <c r="B53" s="99"/>
      <c r="C53" s="99"/>
      <c r="D53" s="114"/>
      <c r="E53" s="115"/>
      <c r="F53" s="106"/>
      <c r="G53" s="106"/>
      <c r="H53" s="106"/>
      <c r="I53" s="100"/>
      <c r="J53" s="99"/>
    </row>
    <row r="54" spans="1:10">
      <c r="A54" s="103">
        <v>46</v>
      </c>
      <c r="B54" s="99"/>
      <c r="C54" s="99"/>
      <c r="D54" s="114"/>
      <c r="E54" s="115"/>
      <c r="F54" s="106"/>
      <c r="G54" s="106"/>
      <c r="H54" s="106"/>
      <c r="I54" s="100"/>
      <c r="J54" s="99"/>
    </row>
    <row r="55" spans="1:10">
      <c r="A55" s="103">
        <v>47</v>
      </c>
      <c r="B55" s="99"/>
      <c r="C55" s="99"/>
      <c r="D55" s="114"/>
      <c r="E55" s="115"/>
      <c r="F55" s="106"/>
      <c r="G55" s="106"/>
      <c r="H55" s="106"/>
      <c r="I55" s="100"/>
      <c r="J55" s="99"/>
    </row>
    <row r="56" spans="1:10">
      <c r="A56" s="103">
        <v>48</v>
      </c>
      <c r="B56" s="99"/>
      <c r="C56" s="99"/>
      <c r="D56" s="114"/>
      <c r="E56" s="115"/>
      <c r="F56" s="106"/>
      <c r="G56" s="106"/>
      <c r="H56" s="106"/>
      <c r="I56" s="100"/>
      <c r="J56" s="99"/>
    </row>
    <row r="57" spans="1:10">
      <c r="A57" s="103">
        <v>49</v>
      </c>
      <c r="B57" s="99"/>
      <c r="C57" s="99"/>
      <c r="D57" s="114"/>
      <c r="E57" s="115"/>
      <c r="F57" s="106"/>
      <c r="G57" s="106"/>
      <c r="H57" s="106"/>
      <c r="I57" s="100"/>
      <c r="J57" s="99"/>
    </row>
    <row r="58" spans="1:10">
      <c r="A58" s="103">
        <v>50</v>
      </c>
      <c r="B58" s="99"/>
      <c r="C58" s="99"/>
      <c r="D58" s="114"/>
      <c r="E58" s="115"/>
      <c r="F58" s="106"/>
      <c r="G58" s="106"/>
      <c r="H58" s="106"/>
      <c r="I58" s="100"/>
      <c r="J58" s="99"/>
    </row>
    <row r="59" spans="1:10">
      <c r="A59" s="103">
        <v>51</v>
      </c>
      <c r="B59" s="99"/>
      <c r="C59" s="99"/>
      <c r="D59" s="114"/>
      <c r="E59" s="115"/>
      <c r="F59" s="106"/>
      <c r="G59" s="106"/>
      <c r="H59" s="106"/>
      <c r="I59" s="100"/>
      <c r="J59" s="99"/>
    </row>
    <row r="60" spans="1:10">
      <c r="A60" s="103">
        <v>52</v>
      </c>
      <c r="B60" s="99"/>
      <c r="C60" s="99"/>
      <c r="D60" s="114"/>
      <c r="E60" s="115"/>
      <c r="F60" s="106"/>
      <c r="G60" s="106"/>
      <c r="H60" s="106"/>
      <c r="I60" s="100"/>
      <c r="J60" s="99"/>
    </row>
    <row r="61" spans="1:10">
      <c r="A61" s="103">
        <v>53</v>
      </c>
      <c r="B61" s="99"/>
      <c r="C61" s="99"/>
      <c r="D61" s="114"/>
      <c r="E61" s="115"/>
      <c r="F61" s="106"/>
      <c r="G61" s="106"/>
      <c r="H61" s="106"/>
      <c r="I61" s="100"/>
      <c r="J61" s="99"/>
    </row>
    <row r="62" spans="1:10">
      <c r="A62" s="103">
        <v>54</v>
      </c>
      <c r="B62" s="99"/>
      <c r="C62" s="99"/>
      <c r="D62" s="114"/>
      <c r="E62" s="115"/>
      <c r="F62" s="106"/>
      <c r="G62" s="106"/>
      <c r="H62" s="106"/>
      <c r="I62" s="100"/>
      <c r="J62" s="99"/>
    </row>
    <row r="63" spans="1:10">
      <c r="A63" s="103">
        <v>55</v>
      </c>
      <c r="B63" s="99"/>
      <c r="C63" s="99"/>
      <c r="D63" s="114"/>
      <c r="E63" s="115"/>
      <c r="F63" s="106"/>
      <c r="G63" s="106"/>
      <c r="H63" s="106"/>
      <c r="I63" s="100"/>
      <c r="J63" s="99"/>
    </row>
    <row r="64" spans="1:10">
      <c r="A64" s="103">
        <v>56</v>
      </c>
      <c r="B64" s="99"/>
      <c r="C64" s="99"/>
      <c r="D64" s="114"/>
      <c r="E64" s="115"/>
      <c r="F64" s="106"/>
      <c r="G64" s="106"/>
      <c r="H64" s="106"/>
      <c r="I64" s="100"/>
      <c r="J64" s="99"/>
    </row>
    <row r="65" spans="1:10">
      <c r="A65" s="103">
        <v>57</v>
      </c>
      <c r="B65" s="99"/>
      <c r="C65" s="99"/>
      <c r="D65" s="114"/>
      <c r="E65" s="115"/>
      <c r="F65" s="106"/>
      <c r="G65" s="106"/>
      <c r="H65" s="106"/>
      <c r="I65" s="100"/>
      <c r="J65" s="99"/>
    </row>
    <row r="66" spans="1:10">
      <c r="A66" s="103">
        <v>58</v>
      </c>
      <c r="B66" s="99"/>
      <c r="C66" s="99"/>
      <c r="D66" s="114"/>
      <c r="E66" s="115"/>
      <c r="F66" s="106"/>
      <c r="G66" s="106"/>
      <c r="H66" s="106"/>
      <c r="I66" s="100"/>
      <c r="J66" s="99"/>
    </row>
    <row r="67" spans="1:10">
      <c r="A67" s="103">
        <v>59</v>
      </c>
      <c r="B67" s="99"/>
      <c r="C67" s="99"/>
      <c r="D67" s="114"/>
      <c r="E67" s="115"/>
      <c r="F67" s="106"/>
      <c r="G67" s="106"/>
      <c r="H67" s="106"/>
      <c r="I67" s="100"/>
      <c r="J67" s="99"/>
    </row>
    <row r="68" spans="1:10">
      <c r="A68" s="103">
        <v>60</v>
      </c>
      <c r="B68" s="99"/>
      <c r="C68" s="99"/>
      <c r="D68" s="114"/>
      <c r="E68" s="115"/>
      <c r="F68" s="106"/>
      <c r="G68" s="106"/>
      <c r="H68" s="106"/>
      <c r="I68" s="100"/>
      <c r="J68" s="99"/>
    </row>
    <row r="69" spans="1:10">
      <c r="A69" s="103">
        <v>61</v>
      </c>
      <c r="B69" s="99"/>
      <c r="C69" s="99"/>
      <c r="D69" s="114"/>
      <c r="E69" s="115"/>
      <c r="F69" s="106"/>
      <c r="G69" s="106"/>
      <c r="H69" s="106"/>
      <c r="I69" s="100"/>
      <c r="J69" s="99"/>
    </row>
    <row r="70" spans="1:10">
      <c r="A70" s="103">
        <v>62</v>
      </c>
      <c r="B70" s="99"/>
      <c r="C70" s="99"/>
      <c r="D70" s="114"/>
      <c r="E70" s="115"/>
      <c r="F70" s="106"/>
      <c r="G70" s="106"/>
      <c r="H70" s="106"/>
      <c r="I70" s="100"/>
      <c r="J70" s="99"/>
    </row>
    <row r="71" spans="1:10">
      <c r="A71" s="103">
        <v>63</v>
      </c>
      <c r="B71" s="99"/>
      <c r="C71" s="99"/>
      <c r="D71" s="114"/>
      <c r="E71" s="115"/>
      <c r="F71" s="106"/>
      <c r="G71" s="106"/>
      <c r="H71" s="106"/>
      <c r="I71" s="100"/>
      <c r="J71" s="99"/>
    </row>
    <row r="72" spans="1:10">
      <c r="A72" s="103">
        <v>64</v>
      </c>
      <c r="B72" s="99"/>
      <c r="C72" s="99"/>
      <c r="D72" s="114"/>
      <c r="E72" s="115"/>
      <c r="F72" s="106"/>
      <c r="G72" s="106"/>
      <c r="H72" s="106"/>
      <c r="I72" s="100"/>
      <c r="J72" s="99"/>
    </row>
    <row r="73" spans="1:10">
      <c r="A73" s="103">
        <v>65</v>
      </c>
      <c r="B73" s="99"/>
      <c r="C73" s="99"/>
      <c r="D73" s="114"/>
      <c r="E73" s="115"/>
      <c r="F73" s="106"/>
      <c r="G73" s="106"/>
      <c r="H73" s="106"/>
      <c r="I73" s="100"/>
      <c r="J73" s="99"/>
    </row>
    <row r="74" spans="1:10">
      <c r="A74" s="103">
        <v>66</v>
      </c>
      <c r="B74" s="99"/>
      <c r="C74" s="99"/>
      <c r="D74" s="114"/>
      <c r="E74" s="115"/>
      <c r="F74" s="106"/>
      <c r="G74" s="106"/>
      <c r="H74" s="106"/>
      <c r="I74" s="100"/>
      <c r="J74" s="99"/>
    </row>
    <row r="75" spans="1:10">
      <c r="A75" s="103">
        <v>67</v>
      </c>
      <c r="B75" s="99"/>
      <c r="C75" s="99"/>
      <c r="D75" s="114"/>
      <c r="E75" s="115"/>
      <c r="F75" s="106"/>
      <c r="G75" s="106"/>
      <c r="H75" s="106"/>
      <c r="I75" s="100"/>
      <c r="J75" s="99"/>
    </row>
    <row r="76" spans="1:10">
      <c r="A76" s="103">
        <v>68</v>
      </c>
      <c r="B76" s="99"/>
      <c r="C76" s="99"/>
      <c r="D76" s="114"/>
      <c r="E76" s="115"/>
      <c r="F76" s="106"/>
      <c r="G76" s="106"/>
      <c r="H76" s="106"/>
      <c r="I76" s="100"/>
      <c r="J76" s="99"/>
    </row>
    <row r="77" spans="1:10">
      <c r="A77" s="103">
        <v>69</v>
      </c>
      <c r="B77" s="99"/>
      <c r="C77" s="99"/>
      <c r="D77" s="114"/>
      <c r="E77" s="115"/>
      <c r="F77" s="106"/>
      <c r="G77" s="106"/>
      <c r="H77" s="106"/>
      <c r="I77" s="100"/>
      <c r="J77" s="99"/>
    </row>
    <row r="78" spans="1:10">
      <c r="A78" s="103">
        <v>70</v>
      </c>
      <c r="B78" s="99"/>
      <c r="C78" s="99"/>
      <c r="D78" s="114"/>
      <c r="E78" s="115"/>
      <c r="F78" s="106"/>
      <c r="G78" s="106"/>
      <c r="H78" s="106"/>
      <c r="I78" s="100"/>
      <c r="J78" s="99"/>
    </row>
    <row r="79" spans="1:10">
      <c r="A79" s="103">
        <v>71</v>
      </c>
      <c r="B79" s="99"/>
      <c r="C79" s="99"/>
      <c r="D79" s="114"/>
      <c r="E79" s="115"/>
      <c r="F79" s="106"/>
      <c r="G79" s="106"/>
      <c r="H79" s="106"/>
      <c r="I79" s="100"/>
      <c r="J79" s="99"/>
    </row>
    <row r="80" spans="1:10">
      <c r="A80" s="103">
        <v>72</v>
      </c>
      <c r="B80" s="99"/>
      <c r="C80" s="99"/>
      <c r="D80" s="114"/>
      <c r="E80" s="115"/>
      <c r="F80" s="106"/>
      <c r="G80" s="106"/>
      <c r="H80" s="106"/>
      <c r="I80" s="100"/>
      <c r="J80" s="99"/>
    </row>
    <row r="81" spans="1:10">
      <c r="A81" s="103">
        <v>73</v>
      </c>
      <c r="B81" s="99"/>
      <c r="C81" s="99"/>
      <c r="D81" s="114"/>
      <c r="E81" s="115"/>
      <c r="F81" s="106"/>
      <c r="G81" s="106"/>
      <c r="H81" s="106"/>
      <c r="I81" s="100"/>
      <c r="J81" s="99"/>
    </row>
    <row r="82" spans="1:10">
      <c r="A82" s="103">
        <v>74</v>
      </c>
      <c r="B82" s="99"/>
      <c r="C82" s="99"/>
      <c r="D82" s="114"/>
      <c r="E82" s="115"/>
      <c r="F82" s="106"/>
      <c r="G82" s="106"/>
      <c r="H82" s="106"/>
      <c r="I82" s="100"/>
      <c r="J82" s="99"/>
    </row>
    <row r="83" spans="1:10">
      <c r="A83" s="103">
        <v>75</v>
      </c>
      <c r="B83" s="99"/>
      <c r="C83" s="99"/>
      <c r="D83" s="114"/>
      <c r="E83" s="115"/>
      <c r="F83" s="106"/>
      <c r="G83" s="106"/>
      <c r="H83" s="106"/>
      <c r="I83" s="100"/>
      <c r="J83" s="99"/>
    </row>
    <row r="84" spans="1:10">
      <c r="A84" s="103">
        <v>76</v>
      </c>
      <c r="B84" s="99"/>
      <c r="C84" s="99"/>
      <c r="D84" s="114"/>
      <c r="E84" s="115"/>
      <c r="F84" s="106"/>
      <c r="G84" s="106"/>
      <c r="H84" s="106"/>
      <c r="I84" s="100"/>
      <c r="J84" s="99"/>
    </row>
    <row r="85" spans="1:10">
      <c r="A85" s="103">
        <v>77</v>
      </c>
      <c r="B85" s="99"/>
      <c r="C85" s="99"/>
      <c r="D85" s="114"/>
      <c r="E85" s="115"/>
      <c r="F85" s="106"/>
      <c r="G85" s="106"/>
      <c r="H85" s="106"/>
      <c r="I85" s="100"/>
      <c r="J85" s="99"/>
    </row>
    <row r="86" spans="1:10">
      <c r="A86" s="103">
        <v>78</v>
      </c>
      <c r="B86" s="99"/>
      <c r="C86" s="99"/>
      <c r="D86" s="114"/>
      <c r="E86" s="115"/>
      <c r="F86" s="106"/>
      <c r="G86" s="106"/>
      <c r="H86" s="106"/>
      <c r="I86" s="100"/>
      <c r="J86" s="99"/>
    </row>
    <row r="87" spans="1:10">
      <c r="A87" s="103">
        <v>79</v>
      </c>
      <c r="B87" s="99"/>
      <c r="C87" s="99"/>
      <c r="D87" s="114"/>
      <c r="E87" s="115"/>
      <c r="F87" s="106"/>
      <c r="G87" s="106"/>
      <c r="H87" s="106"/>
      <c r="I87" s="100"/>
      <c r="J87" s="99"/>
    </row>
    <row r="88" spans="1:10">
      <c r="A88" s="103">
        <v>80</v>
      </c>
      <c r="B88" s="99"/>
      <c r="C88" s="99"/>
      <c r="D88" s="114"/>
      <c r="E88" s="115"/>
      <c r="F88" s="106"/>
      <c r="G88" s="106"/>
      <c r="H88" s="106"/>
      <c r="I88" s="100"/>
      <c r="J88" s="99"/>
    </row>
    <row r="89" spans="1:10">
      <c r="A89" s="103">
        <v>81</v>
      </c>
      <c r="B89" s="99"/>
      <c r="C89" s="99"/>
      <c r="D89" s="114"/>
      <c r="E89" s="115"/>
      <c r="F89" s="106"/>
      <c r="G89" s="106"/>
      <c r="H89" s="106"/>
      <c r="I89" s="100"/>
      <c r="J89" s="99"/>
    </row>
    <row r="90" spans="1:10">
      <c r="A90" s="103">
        <v>82</v>
      </c>
      <c r="B90" s="99"/>
      <c r="C90" s="99"/>
      <c r="D90" s="114"/>
      <c r="E90" s="115"/>
      <c r="F90" s="106"/>
      <c r="G90" s="106"/>
      <c r="H90" s="106"/>
      <c r="I90" s="100"/>
      <c r="J90" s="99"/>
    </row>
    <row r="91" spans="1:10">
      <c r="A91" s="103">
        <v>83</v>
      </c>
      <c r="B91" s="99"/>
      <c r="C91" s="99"/>
      <c r="D91" s="114"/>
      <c r="E91" s="115"/>
      <c r="F91" s="106"/>
      <c r="G91" s="106"/>
      <c r="H91" s="106"/>
      <c r="I91" s="100"/>
      <c r="J91" s="99"/>
    </row>
    <row r="92" spans="1:10">
      <c r="A92" s="103">
        <v>84</v>
      </c>
      <c r="B92" s="99"/>
      <c r="C92" s="99"/>
      <c r="D92" s="114"/>
      <c r="E92" s="115"/>
      <c r="F92" s="106"/>
      <c r="G92" s="106"/>
      <c r="H92" s="106"/>
      <c r="I92" s="100"/>
      <c r="J92" s="99"/>
    </row>
    <row r="93" spans="1:10">
      <c r="A93" s="103">
        <v>85</v>
      </c>
      <c r="B93" s="99"/>
      <c r="C93" s="99"/>
      <c r="D93" s="114"/>
      <c r="E93" s="115"/>
      <c r="F93" s="106"/>
      <c r="G93" s="106"/>
      <c r="H93" s="106"/>
      <c r="I93" s="100"/>
      <c r="J93" s="99"/>
    </row>
    <row r="94" spans="1:10">
      <c r="A94" s="103">
        <v>86</v>
      </c>
      <c r="B94" s="99"/>
      <c r="C94" s="99"/>
      <c r="D94" s="114"/>
      <c r="E94" s="115"/>
      <c r="F94" s="106"/>
      <c r="G94" s="106"/>
      <c r="H94" s="106"/>
      <c r="I94" s="100"/>
      <c r="J94" s="99"/>
    </row>
    <row r="95" spans="1:10">
      <c r="A95" s="103">
        <v>87</v>
      </c>
      <c r="B95" s="99"/>
      <c r="C95" s="99"/>
      <c r="D95" s="114"/>
      <c r="E95" s="115"/>
      <c r="F95" s="106"/>
      <c r="G95" s="106"/>
      <c r="H95" s="106"/>
      <c r="I95" s="100"/>
      <c r="J95" s="99"/>
    </row>
    <row r="96" spans="1:10">
      <c r="A96" s="103">
        <v>88</v>
      </c>
      <c r="B96" s="99"/>
      <c r="C96" s="99"/>
      <c r="D96" s="114"/>
      <c r="E96" s="115"/>
      <c r="F96" s="106"/>
      <c r="G96" s="106"/>
      <c r="H96" s="106"/>
      <c r="I96" s="100"/>
      <c r="J96" s="99"/>
    </row>
    <row r="97" spans="1:10">
      <c r="A97" s="103">
        <v>89</v>
      </c>
      <c r="B97" s="99"/>
      <c r="C97" s="99"/>
      <c r="D97" s="114"/>
      <c r="E97" s="115"/>
      <c r="F97" s="106"/>
      <c r="G97" s="106"/>
      <c r="H97" s="106"/>
      <c r="I97" s="100"/>
      <c r="J97" s="99"/>
    </row>
    <row r="98" spans="1:10">
      <c r="A98" s="103">
        <v>90</v>
      </c>
      <c r="B98" s="99"/>
      <c r="C98" s="99"/>
      <c r="D98" s="114"/>
      <c r="E98" s="115"/>
      <c r="F98" s="106"/>
      <c r="G98" s="106"/>
      <c r="H98" s="106"/>
      <c r="I98" s="100"/>
      <c r="J98" s="99"/>
    </row>
    <row r="99" spans="1:10">
      <c r="A99" s="103">
        <v>91</v>
      </c>
      <c r="B99" s="99"/>
      <c r="C99" s="99"/>
      <c r="D99" s="114"/>
      <c r="E99" s="115"/>
      <c r="F99" s="106"/>
      <c r="G99" s="106"/>
      <c r="H99" s="106"/>
      <c r="I99" s="100"/>
      <c r="J99" s="99"/>
    </row>
    <row r="100" spans="1:10">
      <c r="A100" s="103">
        <v>92</v>
      </c>
      <c r="B100" s="99"/>
      <c r="C100" s="99"/>
      <c r="D100" s="114"/>
      <c r="E100" s="115"/>
      <c r="F100" s="106"/>
      <c r="G100" s="106"/>
      <c r="H100" s="106"/>
      <c r="I100" s="100"/>
      <c r="J100" s="99"/>
    </row>
    <row r="101" spans="1:10">
      <c r="A101" s="103">
        <v>93</v>
      </c>
      <c r="B101" s="99"/>
      <c r="C101" s="99"/>
      <c r="D101" s="114"/>
      <c r="E101" s="115"/>
      <c r="F101" s="106"/>
      <c r="G101" s="106"/>
      <c r="H101" s="106"/>
      <c r="I101" s="100"/>
      <c r="J101" s="99"/>
    </row>
    <row r="102" spans="1:10">
      <c r="A102" s="103">
        <v>94</v>
      </c>
      <c r="B102" s="99"/>
      <c r="C102" s="99"/>
      <c r="D102" s="114"/>
      <c r="E102" s="115"/>
      <c r="F102" s="106"/>
      <c r="G102" s="106"/>
      <c r="H102" s="106"/>
      <c r="I102" s="100"/>
      <c r="J102" s="99"/>
    </row>
    <row r="103" spans="1:10">
      <c r="A103" s="103">
        <v>95</v>
      </c>
      <c r="B103" s="99"/>
      <c r="C103" s="99"/>
      <c r="D103" s="114"/>
      <c r="E103" s="115"/>
      <c r="F103" s="106"/>
      <c r="G103" s="106"/>
      <c r="H103" s="106"/>
      <c r="I103" s="100"/>
      <c r="J103" s="99"/>
    </row>
    <row r="104" spans="1:10">
      <c r="A104" s="103">
        <v>96</v>
      </c>
      <c r="B104" s="99"/>
      <c r="C104" s="99"/>
      <c r="D104" s="114"/>
      <c r="E104" s="115"/>
      <c r="F104" s="106"/>
      <c r="G104" s="106"/>
      <c r="H104" s="106"/>
      <c r="I104" s="100"/>
      <c r="J104" s="99"/>
    </row>
    <row r="105" spans="1:10">
      <c r="A105" s="103">
        <v>97</v>
      </c>
      <c r="B105" s="99"/>
      <c r="C105" s="99"/>
      <c r="D105" s="114"/>
      <c r="E105" s="115"/>
      <c r="F105" s="106"/>
      <c r="G105" s="106"/>
      <c r="H105" s="106"/>
      <c r="I105" s="100"/>
      <c r="J105" s="99"/>
    </row>
    <row r="106" spans="1:10">
      <c r="A106" s="103">
        <v>98</v>
      </c>
      <c r="B106" s="99"/>
      <c r="C106" s="99"/>
      <c r="D106" s="114"/>
      <c r="E106" s="115"/>
      <c r="F106" s="106"/>
      <c r="G106" s="106"/>
      <c r="H106" s="106"/>
      <c r="I106" s="100"/>
      <c r="J106" s="99"/>
    </row>
    <row r="107" spans="1:10">
      <c r="A107" s="103">
        <v>99</v>
      </c>
      <c r="B107" s="99"/>
      <c r="C107" s="99"/>
      <c r="D107" s="114"/>
      <c r="E107" s="115"/>
      <c r="F107" s="106"/>
      <c r="G107" s="106"/>
      <c r="H107" s="106"/>
      <c r="I107" s="100"/>
      <c r="J107" s="99"/>
    </row>
    <row r="108" spans="1:10">
      <c r="A108" s="103">
        <v>100</v>
      </c>
      <c r="B108" s="99"/>
      <c r="C108" s="99"/>
      <c r="D108" s="114"/>
      <c r="E108" s="115"/>
      <c r="F108" s="106"/>
      <c r="G108" s="106"/>
      <c r="H108" s="106"/>
      <c r="I108" s="100"/>
      <c r="J108" s="99"/>
    </row>
  </sheetData>
  <sheetProtection password="C6A7" sheet="1"/>
  <mergeCells count="123">
    <mergeCell ref="L17:Q19"/>
    <mergeCell ref="R2:S2"/>
    <mergeCell ref="R3:S3"/>
    <mergeCell ref="P2:Q2"/>
    <mergeCell ref="P3:Q3"/>
    <mergeCell ref="H2:M2"/>
    <mergeCell ref="H3:M3"/>
    <mergeCell ref="I5:J5"/>
    <mergeCell ref="I6:J6"/>
    <mergeCell ref="L10:Q10"/>
    <mergeCell ref="D97:E97"/>
    <mergeCell ref="D98:E98"/>
    <mergeCell ref="D105:E105"/>
    <mergeCell ref="D82:E82"/>
    <mergeCell ref="D83:E83"/>
    <mergeCell ref="D84:E84"/>
    <mergeCell ref="D85:E85"/>
    <mergeCell ref="D86:E86"/>
    <mergeCell ref="D87:E87"/>
    <mergeCell ref="D76:E76"/>
    <mergeCell ref="D77:E77"/>
    <mergeCell ref="D78:E78"/>
    <mergeCell ref="D79:E79"/>
    <mergeCell ref="D80:E80"/>
    <mergeCell ref="D81:E81"/>
    <mergeCell ref="D70:E70"/>
    <mergeCell ref="D71:E71"/>
    <mergeCell ref="D72:E72"/>
    <mergeCell ref="D75:E75"/>
    <mergeCell ref="D13:E13"/>
    <mergeCell ref="D14:E14"/>
    <mergeCell ref="D15:E15"/>
    <mergeCell ref="D16:E16"/>
    <mergeCell ref="D17:E17"/>
    <mergeCell ref="D106:E106"/>
    <mergeCell ref="D107:E107"/>
    <mergeCell ref="D101:E101"/>
    <mergeCell ref="D102:E102"/>
    <mergeCell ref="D103:E103"/>
    <mergeCell ref="D104:E104"/>
    <mergeCell ref="D88:E88"/>
    <mergeCell ref="D96:E96"/>
    <mergeCell ref="D89:E89"/>
    <mergeCell ref="D90:E90"/>
    <mergeCell ref="D91:E91"/>
    <mergeCell ref="D92:E92"/>
    <mergeCell ref="D99:E99"/>
    <mergeCell ref="D100:E100"/>
    <mergeCell ref="D93:E93"/>
    <mergeCell ref="D94:E94"/>
    <mergeCell ref="D95:E95"/>
    <mergeCell ref="D73:E73"/>
    <mergeCell ref="D74:E74"/>
    <mergeCell ref="D64:E6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53:E53"/>
    <mergeCell ref="D54:E54"/>
    <mergeCell ref="D55:E55"/>
    <mergeCell ref="D56:E56"/>
    <mergeCell ref="D57:E57"/>
    <mergeCell ref="D51:E51"/>
    <mergeCell ref="D40:E40"/>
    <mergeCell ref="D41:E41"/>
    <mergeCell ref="D42:E42"/>
    <mergeCell ref="D43:E43"/>
    <mergeCell ref="D44:E44"/>
    <mergeCell ref="D45:E45"/>
    <mergeCell ref="D58:E58"/>
    <mergeCell ref="D59:E59"/>
    <mergeCell ref="D11:E11"/>
    <mergeCell ref="D12:E12"/>
    <mergeCell ref="D5:H5"/>
    <mergeCell ref="D6:H6"/>
    <mergeCell ref="D46:E46"/>
    <mergeCell ref="D47:E47"/>
    <mergeCell ref="D48:E48"/>
    <mergeCell ref="D49:E49"/>
    <mergeCell ref="D50:E50"/>
    <mergeCell ref="D18:E18"/>
    <mergeCell ref="D25:E25"/>
    <mergeCell ref="D26:E26"/>
    <mergeCell ref="D27:E27"/>
    <mergeCell ref="D28:E28"/>
    <mergeCell ref="D29:E29"/>
    <mergeCell ref="D19:E19"/>
    <mergeCell ref="D20:E20"/>
    <mergeCell ref="D21:E21"/>
    <mergeCell ref="D22:E22"/>
    <mergeCell ref="D23:E23"/>
    <mergeCell ref="D24:E24"/>
    <mergeCell ref="D52:E52"/>
    <mergeCell ref="D108:E108"/>
    <mergeCell ref="B1:N1"/>
    <mergeCell ref="N2:O2"/>
    <mergeCell ref="N3:O3"/>
    <mergeCell ref="B3:C3"/>
    <mergeCell ref="B2:C2"/>
    <mergeCell ref="F2:G2"/>
    <mergeCell ref="F3:G3"/>
    <mergeCell ref="D8:E8"/>
    <mergeCell ref="L12:Q14"/>
    <mergeCell ref="D34:E34"/>
    <mergeCell ref="D35:E35"/>
    <mergeCell ref="D36:E36"/>
    <mergeCell ref="D37:E37"/>
    <mergeCell ref="D38:E38"/>
    <mergeCell ref="D39:E39"/>
    <mergeCell ref="B5:C5"/>
    <mergeCell ref="B6:C6"/>
    <mergeCell ref="D30:E30"/>
    <mergeCell ref="D31:E31"/>
    <mergeCell ref="D32:E32"/>
    <mergeCell ref="D33:E33"/>
    <mergeCell ref="D9:E9"/>
    <mergeCell ref="D10:E10"/>
  </mergeCells>
  <phoneticPr fontId="2"/>
  <dataValidations count="7">
    <dataValidation type="list" allowBlank="1" showInputMessage="1" showErrorMessage="1" sqref="B3:C3" xr:uid="{00000000-0002-0000-0000-000000000000}">
      <formula1>学校名</formula1>
    </dataValidation>
    <dataValidation type="list" allowBlank="1" showInputMessage="1" showErrorMessage="1" sqref="D3" xr:uid="{00000000-0002-0000-0000-000001000000}">
      <formula1>年度</formula1>
    </dataValidation>
    <dataValidation type="list" allowBlank="1" showInputMessage="1" showErrorMessage="1" sqref="E3" xr:uid="{00000000-0002-0000-0000-000002000000}">
      <formula1>男女</formula1>
    </dataValidation>
    <dataValidation type="list" allowBlank="1" showInputMessage="1" showErrorMessage="1" sqref="F9:F108" xr:uid="{00000000-0002-0000-0000-000003000000}">
      <formula1>生年</formula1>
    </dataValidation>
    <dataValidation type="list" allowBlank="1" showInputMessage="1" showErrorMessage="1" sqref="G9:G108" xr:uid="{00000000-0002-0000-0000-000004000000}">
      <formula1>生月</formula1>
    </dataValidation>
    <dataValidation type="list" allowBlank="1" showInputMessage="1" showErrorMessage="1" sqref="H9:H108" xr:uid="{00000000-0002-0000-0000-000005000000}">
      <formula1>生日</formula1>
    </dataValidation>
    <dataValidation type="list" allowBlank="1" showInputMessage="1" showErrorMessage="1" sqref="I9:I108" xr:uid="{00000000-0002-0000-0000-000006000000}">
      <formula1>学年</formula1>
    </dataValidation>
  </dataValidations>
  <pageMargins left="0.78740157480314965" right="0.78740157480314965" top="0.98425196850393704" bottom="0.98425196850393704" header="0.51181102362204722" footer="0.51181102362204722"/>
  <pageSetup paperSize="9" scale="98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Z240"/>
  <sheetViews>
    <sheetView showZeros="0" zoomScaleNormal="100" zoomScaleSheetLayoutView="100" workbookViewId="0">
      <selection activeCell="F3" sqref="F3"/>
    </sheetView>
  </sheetViews>
  <sheetFormatPr defaultColWidth="8.88671875" defaultRowHeight="13.2"/>
  <cols>
    <col min="1" max="1" width="14" style="6" customWidth="1"/>
    <col min="2" max="2" width="8" style="6" customWidth="1"/>
    <col min="3" max="3" width="4.44140625" style="6" customWidth="1"/>
    <col min="4" max="4" width="3.109375" style="6" customWidth="1"/>
    <col min="5" max="6" width="7.88671875" style="6" customWidth="1"/>
    <col min="7" max="8" width="7.77734375" style="6" customWidth="1"/>
    <col min="9" max="9" width="8.109375" style="6" customWidth="1"/>
    <col min="10" max="13" width="7.77734375" style="6" customWidth="1"/>
    <col min="14" max="14" width="9.109375" style="6" customWidth="1"/>
    <col min="15" max="15" width="9.33203125" style="6" customWidth="1"/>
    <col min="16" max="16" width="8.88671875" style="6"/>
    <col min="17" max="18" width="8.88671875" style="86"/>
    <col min="19" max="16384" width="8.88671875" style="6"/>
  </cols>
  <sheetData>
    <row r="1" spans="1:26" ht="29.25" customHeight="1" thickBot="1">
      <c r="E1" s="158" t="s">
        <v>352</v>
      </c>
      <c r="F1" s="158"/>
      <c r="G1" s="147" t="s">
        <v>339</v>
      </c>
      <c r="H1" s="147"/>
      <c r="I1" s="147"/>
      <c r="J1" s="147"/>
      <c r="K1" s="147"/>
      <c r="L1" s="147"/>
      <c r="M1" s="147"/>
      <c r="N1" s="148"/>
      <c r="O1" s="87">
        <f>VLOOKUP(F5,Q16:R240,2,FALSE)</f>
        <v>1</v>
      </c>
    </row>
    <row r="2" spans="1:26" ht="7.5" customHeight="1" thickBot="1"/>
    <row r="3" spans="1:26" ht="30" customHeight="1" thickBot="1">
      <c r="D3" s="161" t="str">
        <f>協会登録!E3&amp;"子"</f>
        <v>子</v>
      </c>
      <c r="E3" s="162"/>
    </row>
    <row r="5" spans="1:26" ht="22.5" customHeight="1">
      <c r="A5" s="160" t="s">
        <v>277</v>
      </c>
      <c r="B5" s="160"/>
      <c r="E5" s="85" t="s">
        <v>0</v>
      </c>
      <c r="F5" s="146" t="str">
        <f>協会登録!B3</f>
        <v>岱志　　　　　</v>
      </c>
      <c r="G5" s="146"/>
      <c r="H5" s="146"/>
      <c r="I5" s="7"/>
      <c r="J5" s="7"/>
      <c r="K5" s="7"/>
      <c r="L5" s="7"/>
    </row>
    <row r="6" spans="1:26" ht="14.25" customHeight="1">
      <c r="A6" s="160"/>
      <c r="B6" s="160"/>
      <c r="E6" s="108" t="s">
        <v>22</v>
      </c>
      <c r="F6" s="145">
        <f>協会登録!H3</f>
        <v>0</v>
      </c>
      <c r="G6" s="145"/>
      <c r="H6" s="145"/>
      <c r="I6" s="145"/>
      <c r="J6" s="145"/>
      <c r="K6" s="145"/>
      <c r="L6" s="145"/>
    </row>
    <row r="7" spans="1:26">
      <c r="E7" s="108" t="s">
        <v>278</v>
      </c>
      <c r="F7" s="154">
        <f>協会登録!N3</f>
        <v>0</v>
      </c>
      <c r="G7" s="155"/>
      <c r="H7" s="7"/>
      <c r="I7" s="7"/>
      <c r="J7" s="7"/>
      <c r="K7" s="7"/>
      <c r="L7" s="7"/>
    </row>
    <row r="8" spans="1:26">
      <c r="E8" s="108" t="s">
        <v>280</v>
      </c>
      <c r="F8" s="156">
        <f>協会登録!P3</f>
        <v>0</v>
      </c>
      <c r="G8" s="145"/>
      <c r="H8" s="7"/>
      <c r="I8" s="7"/>
      <c r="J8" s="7"/>
      <c r="K8" s="7"/>
      <c r="L8" s="7"/>
    </row>
    <row r="9" spans="1:26">
      <c r="E9" s="109" t="s">
        <v>21</v>
      </c>
      <c r="F9" s="157"/>
      <c r="G9" s="152"/>
      <c r="H9" s="7"/>
      <c r="I9" s="7"/>
      <c r="J9" s="7"/>
      <c r="K9" s="7"/>
      <c r="L9" s="7"/>
    </row>
    <row r="10" spans="1:26" ht="18.75" customHeight="1">
      <c r="E10" s="108" t="s">
        <v>279</v>
      </c>
      <c r="F10" s="146">
        <f>協会登録!B6</f>
        <v>0</v>
      </c>
      <c r="G10" s="146"/>
      <c r="H10" s="7"/>
      <c r="I10" s="7"/>
      <c r="J10" s="7"/>
      <c r="K10" s="7"/>
      <c r="L10" s="7"/>
    </row>
    <row r="11" spans="1:26">
      <c r="E11" s="85" t="s">
        <v>23</v>
      </c>
      <c r="F11" s="157"/>
      <c r="G11" s="152"/>
      <c r="H11" s="7"/>
      <c r="I11" s="7"/>
      <c r="J11" s="7"/>
      <c r="K11" s="7"/>
      <c r="L11" s="7"/>
    </row>
    <row r="12" spans="1:26">
      <c r="E12" s="107" t="s">
        <v>24</v>
      </c>
      <c r="F12" s="152"/>
      <c r="G12" s="152"/>
      <c r="H12" s="7"/>
      <c r="I12" s="7"/>
      <c r="J12" s="7"/>
      <c r="K12" s="7"/>
      <c r="L12" s="7"/>
    </row>
    <row r="13" spans="1:26" ht="7.5" customHeight="1">
      <c r="E13" s="7"/>
      <c r="F13" s="153"/>
      <c r="G13" s="153"/>
      <c r="H13" s="7"/>
      <c r="I13" s="7"/>
      <c r="J13" s="7"/>
      <c r="K13" s="7"/>
      <c r="L13" s="7"/>
    </row>
    <row r="14" spans="1:26" ht="7.5" customHeight="1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26" ht="26.25" customHeight="1" thickBot="1">
      <c r="A15" s="8" t="s">
        <v>36</v>
      </c>
      <c r="B15" s="9" t="s">
        <v>35</v>
      </c>
      <c r="D15" s="10" t="s">
        <v>25</v>
      </c>
      <c r="E15" s="165" t="s">
        <v>34</v>
      </c>
      <c r="F15" s="166"/>
      <c r="G15" s="163" t="s">
        <v>343</v>
      </c>
      <c r="H15" s="164"/>
      <c r="I15" s="91" t="s">
        <v>338</v>
      </c>
      <c r="J15" s="91" t="s">
        <v>266</v>
      </c>
      <c r="K15" s="91" t="s">
        <v>269</v>
      </c>
      <c r="L15" s="94" t="s">
        <v>19</v>
      </c>
      <c r="M15" s="92" t="s">
        <v>267</v>
      </c>
      <c r="N15" s="95" t="s">
        <v>347</v>
      </c>
    </row>
    <row r="16" spans="1:26" ht="16.5" customHeight="1" thickBot="1">
      <c r="A16" s="83" t="str">
        <f>協会登録!A9&amp;" "&amp;協会登録!B9&amp;協会登録!C9</f>
        <v xml:space="preserve">1 </v>
      </c>
      <c r="B16" s="11"/>
      <c r="D16" s="10">
        <v>1</v>
      </c>
      <c r="E16" s="81" t="str">
        <f>IF(B16&gt;0,VLOOKUP($B$16,協会登録!$A$9:$AL$115,2),"")</f>
        <v/>
      </c>
      <c r="F16" s="81" t="str">
        <f>IF(B16&gt;0,VLOOKUP($B$16,協会登録!$A$9:$AL$115,3),"")</f>
        <v/>
      </c>
      <c r="G16" s="150" t="str">
        <f>IF(B16&gt;0,VLOOKUP($B$16,協会登録!$A$9:$AL$115,4),"")</f>
        <v/>
      </c>
      <c r="H16" s="151"/>
      <c r="I16" s="12"/>
      <c r="J16" s="12"/>
      <c r="K16" s="12"/>
      <c r="L16" s="84" t="str">
        <f>IF(B16&gt;0,VLOOKUP($B$16,協会登録!$A$9:$AL$115,9),"")</f>
        <v/>
      </c>
      <c r="M16" s="12"/>
      <c r="N16" s="93" t="str">
        <f>IFERROR(VLOOKUP(B16,協会登録!$A$8:$J$108,10,FALSE),"")</f>
        <v/>
      </c>
      <c r="Q16" s="86" t="s">
        <v>138</v>
      </c>
      <c r="R16" s="86">
        <v>1</v>
      </c>
      <c r="Y16"/>
      <c r="Z16"/>
    </row>
    <row r="17" spans="1:26" ht="16.5" customHeight="1" thickBot="1">
      <c r="A17" s="83" t="str">
        <f>協会登録!A10&amp;" "&amp;協会登録!B10&amp;協会登録!C10</f>
        <v xml:space="preserve">2 </v>
      </c>
      <c r="B17" s="11"/>
      <c r="D17" s="10">
        <v>2</v>
      </c>
      <c r="E17" s="81" t="str">
        <f>IF(B17&gt;0,VLOOKUP($B$17,協会登録!$A$9:$AL$115,2),"")</f>
        <v/>
      </c>
      <c r="F17" s="81" t="str">
        <f>IF(B17&gt;0,VLOOKUP($B$17,協会登録!$A$9:$AL$115,3),"")</f>
        <v/>
      </c>
      <c r="G17" s="150" t="str">
        <f>IF(B17&gt;0,VLOOKUP($B$17,協会登録!$A$9:$AL$115,4),"")</f>
        <v/>
      </c>
      <c r="H17" s="151"/>
      <c r="I17" s="12"/>
      <c r="J17" s="12"/>
      <c r="K17" s="12"/>
      <c r="L17" s="84" t="str">
        <f>IF(B17&gt;0,VLOOKUP($B$17,協会登録!$A$9:$AL$115,9),"")</f>
        <v/>
      </c>
      <c r="M17" s="12"/>
      <c r="N17" s="93" t="str">
        <f>IFERROR(VLOOKUP(B17,協会登録!$A$8:$J$108,10,FALSE),"")</f>
        <v/>
      </c>
      <c r="Q17" s="86" t="s">
        <v>82</v>
      </c>
      <c r="R17" s="86">
        <v>2</v>
      </c>
      <c r="Y17"/>
      <c r="Z17"/>
    </row>
    <row r="18" spans="1:26" ht="16.5" customHeight="1" thickBot="1">
      <c r="A18" s="83" t="str">
        <f>協会登録!A11&amp;" "&amp;協会登録!B11&amp;協会登録!C11</f>
        <v xml:space="preserve">3 </v>
      </c>
      <c r="B18" s="11"/>
      <c r="D18" s="10">
        <v>3</v>
      </c>
      <c r="E18" s="81" t="str">
        <f>IF(B18&gt;0,VLOOKUP($B$18,協会登録!$A$9:$AL$115,2),"")</f>
        <v/>
      </c>
      <c r="F18" s="81" t="str">
        <f>IF(B18&gt;0,VLOOKUP($B$18,協会登録!$A$9:$AL$115,3),"")</f>
        <v/>
      </c>
      <c r="G18" s="150" t="str">
        <f>IF(B18&gt;0,VLOOKUP($B$18,協会登録!$A$9:$AL$115,4),"")</f>
        <v/>
      </c>
      <c r="H18" s="151"/>
      <c r="I18" s="12"/>
      <c r="J18" s="12"/>
      <c r="K18" s="12"/>
      <c r="L18" s="84" t="str">
        <f>IF(B18&gt;0,VLOOKUP($B$18,協会登録!$A$9:$AL$115,9),"")</f>
        <v/>
      </c>
      <c r="M18" s="12"/>
      <c r="N18" s="93" t="str">
        <f>IFERROR(VLOOKUP(B18,協会登録!$A$8:$J$108,10,FALSE),"")</f>
        <v/>
      </c>
      <c r="Q18" s="86" t="s">
        <v>139</v>
      </c>
      <c r="R18" s="86">
        <v>3</v>
      </c>
      <c r="Y18"/>
      <c r="Z18"/>
    </row>
    <row r="19" spans="1:26" ht="16.5" customHeight="1" thickBot="1">
      <c r="A19" s="83" t="str">
        <f>協会登録!A12&amp;" "&amp;協会登録!B12&amp;協会登録!C12</f>
        <v xml:space="preserve">4 </v>
      </c>
      <c r="B19" s="11"/>
      <c r="D19" s="10">
        <v>4</v>
      </c>
      <c r="E19" s="81" t="str">
        <f>IF(B19&gt;0,VLOOKUP($B$19,協会登録!$A$9:$AL$115,2),"")</f>
        <v/>
      </c>
      <c r="F19" s="81" t="str">
        <f>IF(B19&gt;0,VLOOKUP($B$19,協会登録!$A$9:$AL$115,3),"")</f>
        <v/>
      </c>
      <c r="G19" s="150" t="str">
        <f>IF(B19&gt;0,VLOOKUP($B$19,協会登録!$A$9:$AL$115,4),"")</f>
        <v/>
      </c>
      <c r="H19" s="151"/>
      <c r="I19" s="12"/>
      <c r="J19" s="12"/>
      <c r="K19" s="12"/>
      <c r="L19" s="84" t="str">
        <f>IF(B19&gt;0,VLOOKUP($B$19,協会登録!$A$9:$AL$115,9),"")</f>
        <v/>
      </c>
      <c r="M19" s="12"/>
      <c r="N19" s="93" t="str">
        <f>IFERROR(VLOOKUP(B19,協会登録!$A$8:$J$108,10,FALSE),"")</f>
        <v/>
      </c>
      <c r="Q19" s="86" t="s">
        <v>41</v>
      </c>
      <c r="R19" s="86">
        <v>4</v>
      </c>
      <c r="Y19"/>
      <c r="Z19"/>
    </row>
    <row r="20" spans="1:26" ht="16.5" customHeight="1" thickBot="1">
      <c r="A20" s="83" t="str">
        <f>協会登録!A13&amp;" "&amp;協会登録!B13&amp;協会登録!C13</f>
        <v xml:space="preserve">5 </v>
      </c>
      <c r="B20" s="11"/>
      <c r="D20" s="10">
        <v>5</v>
      </c>
      <c r="E20" s="81" t="str">
        <f>IF(B20&gt;0,VLOOKUP($B$20,協会登録!$A$9:$AL$115,2),"")</f>
        <v/>
      </c>
      <c r="F20" s="81" t="str">
        <f>IF(B20&gt;0,VLOOKUP($B$20,協会登録!$A$9:$AL$115,3),"")</f>
        <v/>
      </c>
      <c r="G20" s="150" t="str">
        <f>IF(B20&gt;0,VLOOKUP($B$20,協会登録!$A$9:$AL$115,4),"")</f>
        <v/>
      </c>
      <c r="H20" s="151"/>
      <c r="I20" s="12"/>
      <c r="J20" s="12"/>
      <c r="K20" s="12"/>
      <c r="L20" s="84" t="str">
        <f>IF(B20&gt;0,VLOOKUP($B$20,協会登録!$A$9:$AL$115,9),"")</f>
        <v/>
      </c>
      <c r="M20" s="12"/>
      <c r="N20" s="93" t="str">
        <f>IFERROR(VLOOKUP(B20,協会登録!$A$8:$J$108,10,FALSE),"")</f>
        <v/>
      </c>
      <c r="Q20" s="86" t="s">
        <v>83</v>
      </c>
      <c r="R20" s="86">
        <v>5</v>
      </c>
      <c r="Y20"/>
      <c r="Z20"/>
    </row>
    <row r="21" spans="1:26" ht="16.5" customHeight="1" thickBot="1">
      <c r="A21" s="83" t="str">
        <f>協会登録!A14&amp;" "&amp;協会登録!B14&amp;協会登録!C14</f>
        <v xml:space="preserve">6 </v>
      </c>
      <c r="B21" s="11"/>
      <c r="D21" s="10">
        <v>6</v>
      </c>
      <c r="E21" s="81" t="str">
        <f>IF(B21&gt;0,VLOOKUP($B$21,協会登録!$A$9:$AL$115,2),"")</f>
        <v/>
      </c>
      <c r="F21" s="81" t="str">
        <f>IF(B21&gt;0,VLOOKUP($B$21,協会登録!$A$9:$AL$115,3),"")</f>
        <v/>
      </c>
      <c r="G21" s="150" t="str">
        <f>IF(B21&gt;0,VLOOKUP($B$21,協会登録!$A$9:$AL$115,4),"")</f>
        <v/>
      </c>
      <c r="H21" s="151"/>
      <c r="I21" s="12"/>
      <c r="J21" s="12"/>
      <c r="K21" s="12"/>
      <c r="L21" s="84" t="str">
        <f>IF(B21&gt;0,VLOOKUP($B$21,協会登録!$A$9:$AL$115,9),"")</f>
        <v/>
      </c>
      <c r="M21" s="12"/>
      <c r="N21" s="93" t="str">
        <f>IFERROR(VLOOKUP(B21,協会登録!$A$8:$J$108,10,FALSE),"")</f>
        <v/>
      </c>
      <c r="Q21" s="86" t="s">
        <v>140</v>
      </c>
      <c r="R21" s="86">
        <v>6</v>
      </c>
      <c r="Y21"/>
      <c r="Z21"/>
    </row>
    <row r="22" spans="1:26" ht="16.5" customHeight="1" thickBot="1">
      <c r="A22" s="83" t="str">
        <f>協会登録!A15&amp;" "&amp;協会登録!B15&amp;協会登録!C15</f>
        <v xml:space="preserve">7 </v>
      </c>
      <c r="B22" s="11"/>
      <c r="D22" s="10">
        <v>7</v>
      </c>
      <c r="E22" s="81" t="str">
        <f>IF(B22&gt;0,VLOOKUP($B$22,協会登録!$A$9:$AL$115,2),"")</f>
        <v/>
      </c>
      <c r="F22" s="81" t="str">
        <f>IF(B22&gt;0,VLOOKUP($B$22,協会登録!$A$9:$AL$115,3),"")</f>
        <v/>
      </c>
      <c r="G22" s="150" t="str">
        <f>IF(B22&gt;0,VLOOKUP($B$22,協会登録!$A$9:$AL$115,4),"")</f>
        <v/>
      </c>
      <c r="H22" s="151"/>
      <c r="I22" s="12"/>
      <c r="J22" s="12"/>
      <c r="K22" s="12"/>
      <c r="L22" s="84" t="str">
        <f>IF(B22&gt;0,VLOOKUP($B$22,協会登録!$A$9:$AL$115,9),"")</f>
        <v/>
      </c>
      <c r="M22" s="12"/>
      <c r="N22" s="93" t="str">
        <f>IFERROR(VLOOKUP(B22,協会登録!$A$8:$J$108,10,FALSE),"")</f>
        <v/>
      </c>
      <c r="Q22" s="86" t="s">
        <v>141</v>
      </c>
      <c r="R22" s="86">
        <v>7</v>
      </c>
      <c r="Y22"/>
      <c r="Z22"/>
    </row>
    <row r="23" spans="1:26" ht="16.5" customHeight="1" thickBot="1">
      <c r="A23" s="83" t="str">
        <f>協会登録!A16&amp;" "&amp;協会登録!B16&amp;協会登録!C16</f>
        <v xml:space="preserve">8 </v>
      </c>
      <c r="B23" s="11"/>
      <c r="D23" s="10">
        <v>8</v>
      </c>
      <c r="E23" s="81" t="str">
        <f>IF(B23&gt;0,VLOOKUP($B$23,協会登録!$A$9:$AL$115,2),"")</f>
        <v/>
      </c>
      <c r="F23" s="81" t="str">
        <f>IF(B23&gt;0,VLOOKUP($B$23,協会登録!$A$9:$AL$115,3),"")</f>
        <v/>
      </c>
      <c r="G23" s="150" t="str">
        <f>IF(B23&gt;0,VLOOKUP($B$23,協会登録!$A$9:$AL$115,4),"")</f>
        <v/>
      </c>
      <c r="H23" s="151"/>
      <c r="I23" s="13"/>
      <c r="J23" s="12"/>
      <c r="K23" s="12"/>
      <c r="L23" s="84" t="str">
        <f>IF(B23&gt;0,VLOOKUP($B$23,協会登録!$A$9:$AL$115,9),"")</f>
        <v/>
      </c>
      <c r="M23" s="12"/>
      <c r="N23" s="93" t="str">
        <f>IFERROR(VLOOKUP(B23,協会登録!$A$8:$J$108,10,FALSE),"")</f>
        <v/>
      </c>
      <c r="Q23" s="86" t="s">
        <v>42</v>
      </c>
      <c r="R23" s="86">
        <v>8</v>
      </c>
      <c r="Y23"/>
      <c r="Z23"/>
    </row>
    <row r="24" spans="1:26" ht="16.5" customHeight="1" thickBot="1">
      <c r="A24" s="83" t="str">
        <f>協会登録!A17&amp;" "&amp;協会登録!B17&amp;協会登録!C17</f>
        <v xml:space="preserve">9 </v>
      </c>
      <c r="B24" s="11"/>
      <c r="D24" s="10">
        <v>9</v>
      </c>
      <c r="E24" s="81" t="str">
        <f>IF(B24&gt;0,VLOOKUP($B$24,協会登録!$A$9:$AL$115,2),"")</f>
        <v/>
      </c>
      <c r="F24" s="81" t="str">
        <f>IF(B24&gt;0,VLOOKUP($B$24,協会登録!$A$9:$AL$115,3),"")</f>
        <v/>
      </c>
      <c r="G24" s="150" t="str">
        <f>IF(B24&gt;0,VLOOKUP($B$24,協会登録!$A$9:$AL$115,4),"")</f>
        <v/>
      </c>
      <c r="H24" s="151"/>
      <c r="I24" s="13"/>
      <c r="J24" s="12"/>
      <c r="K24" s="12"/>
      <c r="L24" s="84" t="str">
        <f>IF(B24&gt;0,VLOOKUP($B$24,協会登録!$A$9:$AL$115,9),"")</f>
        <v/>
      </c>
      <c r="M24" s="12"/>
      <c r="N24" s="93" t="str">
        <f>IFERROR(VLOOKUP(B24,協会登録!$A$8:$J$108,10,FALSE),"")</f>
        <v/>
      </c>
      <c r="Q24" s="86" t="s">
        <v>43</v>
      </c>
      <c r="R24" s="86">
        <v>9</v>
      </c>
      <c r="Y24"/>
      <c r="Z24"/>
    </row>
    <row r="25" spans="1:26" ht="16.5" customHeight="1" thickBot="1">
      <c r="A25" s="83" t="str">
        <f>協会登録!A18&amp;" "&amp;協会登録!B18&amp;協会登録!C18</f>
        <v xml:space="preserve">10 </v>
      </c>
      <c r="B25" s="11"/>
      <c r="D25" s="10">
        <v>10</v>
      </c>
      <c r="E25" s="81" t="str">
        <f>IF(B25&gt;0,VLOOKUP($B$25,協会登録!$A$9:$AL$115,2),"")</f>
        <v/>
      </c>
      <c r="F25" s="81" t="str">
        <f>IF(B25&gt;0,VLOOKUP($B$25,協会登録!$A$9:$AL$115,3),"")</f>
        <v/>
      </c>
      <c r="G25" s="150" t="str">
        <f>IF(B25&gt;0,VLOOKUP($B$25,協会登録!$A$9:$AL$115,4),"")</f>
        <v/>
      </c>
      <c r="H25" s="151"/>
      <c r="I25" s="12"/>
      <c r="J25" s="12"/>
      <c r="K25" s="12"/>
      <c r="L25" s="84" t="str">
        <f>IF(B25&gt;0,VLOOKUP($B$25,協会登録!$A$9:$AL$115,9),"")</f>
        <v/>
      </c>
      <c r="M25" s="12"/>
      <c r="N25" s="93" t="str">
        <f>IFERROR(VLOOKUP(B25,協会登録!$A$8:$J$108,10,FALSE),"")</f>
        <v/>
      </c>
      <c r="Q25" s="86" t="s">
        <v>44</v>
      </c>
      <c r="R25" s="86">
        <v>10</v>
      </c>
      <c r="Y25"/>
      <c r="Z25"/>
    </row>
    <row r="26" spans="1:26" ht="16.5" customHeight="1" thickBot="1">
      <c r="A26" s="83" t="str">
        <f>協会登録!A19&amp;" "&amp;協会登録!B19&amp;協会登録!C19</f>
        <v xml:space="preserve">11 </v>
      </c>
      <c r="B26" s="11"/>
      <c r="D26" s="10">
        <v>11</v>
      </c>
      <c r="E26" s="81" t="str">
        <f>IF(B26&gt;0,VLOOKUP($B$26,協会登録!$A$9:$AL$115,2),"")</f>
        <v/>
      </c>
      <c r="F26" s="81" t="str">
        <f>IF(B26&gt;0,VLOOKUP($B$26,協会登録!$A$9:$AL$115,3),"")</f>
        <v/>
      </c>
      <c r="G26" s="150" t="str">
        <f>IF(B26&gt;0,VLOOKUP($B$26,協会登録!$A$9:$AL$115,4),"")</f>
        <v/>
      </c>
      <c r="H26" s="151"/>
      <c r="I26" s="12"/>
      <c r="J26" s="12"/>
      <c r="K26" s="12"/>
      <c r="L26" s="84" t="str">
        <f>IF(B26&gt;0,VLOOKUP($B$26,協会登録!$A$9:$AL$115,9),"")</f>
        <v/>
      </c>
      <c r="M26" s="12"/>
      <c r="N26" s="93" t="str">
        <f>IFERROR(VLOOKUP(B26,協会登録!$A$8:$J$108,10,FALSE),"")</f>
        <v/>
      </c>
      <c r="Q26" s="86" t="s">
        <v>45</v>
      </c>
      <c r="R26" s="86">
        <v>11</v>
      </c>
      <c r="Y26"/>
      <c r="Z26"/>
    </row>
    <row r="27" spans="1:26" ht="16.5" customHeight="1" thickBot="1">
      <c r="A27" s="83" t="str">
        <f>協会登録!A20&amp;" "&amp;協会登録!B20&amp;協会登録!C20</f>
        <v xml:space="preserve">12 </v>
      </c>
      <c r="B27" s="11"/>
      <c r="D27" s="10">
        <v>12</v>
      </c>
      <c r="E27" s="81" t="str">
        <f>IF(B27&gt;0,VLOOKUP($B$27,協会登録!$A$9:$AL$115,2),"")</f>
        <v/>
      </c>
      <c r="F27" s="81" t="str">
        <f>IF(B27&gt;0,VLOOKUP($B$27,協会登録!$A$9:$AL$115,3),"")</f>
        <v/>
      </c>
      <c r="G27" s="150" t="str">
        <f>IF(B27&gt;0,VLOOKUP($B$27,協会登録!$A$9:$AL$115,4),"")</f>
        <v/>
      </c>
      <c r="H27" s="151"/>
      <c r="I27" s="12"/>
      <c r="J27" s="12"/>
      <c r="K27" s="12"/>
      <c r="L27" s="84" t="str">
        <f>IF(B27&gt;0,VLOOKUP($B$27,協会登録!$A$9:$AL$115,9),"")</f>
        <v/>
      </c>
      <c r="M27" s="12"/>
      <c r="N27" s="93" t="str">
        <f>IFERROR(VLOOKUP(B27,協会登録!$A$8:$J$108,10,FALSE),"")</f>
        <v/>
      </c>
      <c r="Q27" s="86" t="s">
        <v>46</v>
      </c>
      <c r="R27" s="86">
        <v>12</v>
      </c>
      <c r="Y27"/>
      <c r="Z27"/>
    </row>
    <row r="28" spans="1:26" ht="16.5" customHeight="1" thickBot="1">
      <c r="A28" s="83" t="str">
        <f>協会登録!A21&amp;" "&amp;協会登録!B21&amp;協会登録!C21</f>
        <v xml:space="preserve">13 </v>
      </c>
      <c r="B28" s="11"/>
      <c r="D28" s="10">
        <v>13</v>
      </c>
      <c r="E28" s="81" t="str">
        <f>IF(B28&gt;0,VLOOKUP($B$28,協会登録!$A$9:$AL$115,2),"")</f>
        <v/>
      </c>
      <c r="F28" s="81" t="str">
        <f>IF(B28&gt;0,VLOOKUP($B$28,協会登録!$A$9:$AL$115,3),"")</f>
        <v/>
      </c>
      <c r="G28" s="150" t="str">
        <f>IF(B28&gt;0,VLOOKUP($B$28,協会登録!$A$9:$AL$115,4),"")</f>
        <v/>
      </c>
      <c r="H28" s="151"/>
      <c r="I28" s="12"/>
      <c r="J28" s="12"/>
      <c r="K28" s="12"/>
      <c r="L28" s="84" t="str">
        <f>IF(B28&gt;0,VLOOKUP($B$28,協会登録!$A$9:$AL$115,9),"")</f>
        <v/>
      </c>
      <c r="M28" s="12"/>
      <c r="N28" s="93" t="str">
        <f>IFERROR(VLOOKUP(B28,協会登録!$A$8:$J$108,10,FALSE),"")</f>
        <v/>
      </c>
      <c r="Q28" s="86" t="s">
        <v>47</v>
      </c>
      <c r="R28" s="86">
        <v>13</v>
      </c>
      <c r="Y28"/>
      <c r="Z28"/>
    </row>
    <row r="29" spans="1:26" ht="16.5" customHeight="1" thickBot="1">
      <c r="A29" s="83" t="str">
        <f>協会登録!A22&amp;" "&amp;協会登録!B22&amp;協会登録!C22</f>
        <v xml:space="preserve">14 </v>
      </c>
      <c r="B29" s="11"/>
      <c r="D29" s="10">
        <v>14</v>
      </c>
      <c r="E29" s="81" t="str">
        <f>IF(B29&gt;0,VLOOKUP($B$29,協会登録!$A$9:$AL$115,2),"")</f>
        <v/>
      </c>
      <c r="F29" s="81" t="str">
        <f>IF(B29&gt;0,VLOOKUP($B$29,協会登録!$A$9:$AL$115,3),"")</f>
        <v/>
      </c>
      <c r="G29" s="150" t="str">
        <f>IF(B29&gt;0,VLOOKUP($B$29,協会登録!$A$9:$AL$115,4),"")</f>
        <v/>
      </c>
      <c r="H29" s="151"/>
      <c r="I29" s="12"/>
      <c r="J29" s="12"/>
      <c r="K29" s="12"/>
      <c r="L29" s="84" t="str">
        <f>IF(B29&gt;0,VLOOKUP($B$29,協会登録!$A$9:$AL$115,9),"")</f>
        <v/>
      </c>
      <c r="M29" s="12"/>
      <c r="N29" s="93" t="str">
        <f>IFERROR(VLOOKUP(B29,協会登録!$A$8:$J$108,10,FALSE),"")</f>
        <v/>
      </c>
      <c r="Q29" s="86" t="s">
        <v>48</v>
      </c>
      <c r="R29" s="86">
        <v>14</v>
      </c>
      <c r="Y29"/>
      <c r="Z29"/>
    </row>
    <row r="30" spans="1:26" ht="16.5" customHeight="1" thickBot="1">
      <c r="A30" s="83" t="str">
        <f>協会登録!A23&amp;" "&amp;協会登録!B23&amp;協会登録!C23</f>
        <v xml:space="preserve">15 </v>
      </c>
      <c r="B30" s="11"/>
      <c r="D30" s="10">
        <v>15</v>
      </c>
      <c r="E30" s="81" t="str">
        <f>IF(B30&gt;0,VLOOKUP($B$30,協会登録!$A$9:$AL$115,2),"")</f>
        <v/>
      </c>
      <c r="F30" s="81" t="str">
        <f>IF(B30&gt;0,VLOOKUP($B$30,協会登録!$A$9:$AL$115,3),"")</f>
        <v/>
      </c>
      <c r="G30" s="150" t="str">
        <f>IF(B30&gt;0,VLOOKUP($B$30,協会登録!$A$9:$AL$115,4),"")</f>
        <v/>
      </c>
      <c r="H30" s="151"/>
      <c r="I30" s="12"/>
      <c r="J30" s="12"/>
      <c r="K30" s="12"/>
      <c r="L30" s="84" t="str">
        <f>IF(B30&gt;0,VLOOKUP($B$30,協会登録!$A$9:$AL$115,9),"")</f>
        <v/>
      </c>
      <c r="M30" s="12"/>
      <c r="N30" s="93" t="str">
        <f>IFERROR(VLOOKUP(B30,協会登録!$A$8:$J$108,10,FALSE),"")</f>
        <v/>
      </c>
      <c r="Q30" s="86" t="s">
        <v>49</v>
      </c>
      <c r="R30" s="86">
        <v>15</v>
      </c>
      <c r="Y30"/>
      <c r="Z30"/>
    </row>
    <row r="31" spans="1:26" ht="16.5" customHeight="1" thickBot="1">
      <c r="A31" s="83" t="str">
        <f>協会登録!A24&amp;" "&amp;協会登録!B24&amp;協会登録!C24</f>
        <v xml:space="preserve">16 </v>
      </c>
      <c r="B31" s="11"/>
      <c r="D31" s="10">
        <v>16</v>
      </c>
      <c r="E31" s="81" t="str">
        <f>IF(B31&gt;0,VLOOKUP($B$31,協会登録!$A$9:$AL$115,2),"")</f>
        <v/>
      </c>
      <c r="F31" s="81" t="str">
        <f>IF(B31&gt;0,VLOOKUP($B$31,協会登録!$A$9:$AL$115,3),"")</f>
        <v/>
      </c>
      <c r="G31" s="150" t="str">
        <f>IF(B31&gt;0,VLOOKUP($B$31,協会登録!$A$9:$AL$115,4),"")</f>
        <v/>
      </c>
      <c r="H31" s="151"/>
      <c r="I31" s="12"/>
      <c r="J31" s="12"/>
      <c r="K31" s="12"/>
      <c r="L31" s="84" t="str">
        <f>IF(B31&gt;0,VLOOKUP($B$31,協会登録!$A$9:$AL$115,9),"")</f>
        <v/>
      </c>
      <c r="M31" s="12"/>
      <c r="N31" s="93" t="str">
        <f>IFERROR(VLOOKUP(B31,協会登録!$A$8:$J$108,10,FALSE),"")</f>
        <v/>
      </c>
      <c r="Q31" s="86" t="s">
        <v>50</v>
      </c>
      <c r="R31" s="86">
        <v>16</v>
      </c>
      <c r="Y31"/>
      <c r="Z31"/>
    </row>
    <row r="32" spans="1:26" ht="16.5" customHeight="1" thickBot="1">
      <c r="A32" s="83" t="str">
        <f>協会登録!A25&amp;" "&amp;協会登録!B25&amp;協会登録!C25</f>
        <v xml:space="preserve">17 </v>
      </c>
      <c r="B32" s="11"/>
      <c r="D32" s="10">
        <v>17</v>
      </c>
      <c r="E32" s="81" t="str">
        <f>IF(B32&gt;0,VLOOKUP($B$32,協会登録!$A$9:$AL$115,2),"")</f>
        <v/>
      </c>
      <c r="F32" s="81" t="str">
        <f>IF(B32&gt;0,VLOOKUP($B$32,協会登録!$A$9:$AL$115,3),"")</f>
        <v/>
      </c>
      <c r="G32" s="150" t="str">
        <f>IF(B32&gt;0,VLOOKUP($B$32,協会登録!$A$9:$AL$115,4),"")</f>
        <v/>
      </c>
      <c r="H32" s="151"/>
      <c r="I32" s="12"/>
      <c r="J32" s="12"/>
      <c r="K32" s="12"/>
      <c r="L32" s="84" t="str">
        <f>IF(B32&gt;0,VLOOKUP($B$32,協会登録!$A$9:$AL$115,9),"")</f>
        <v/>
      </c>
      <c r="M32" s="12"/>
      <c r="N32" s="93" t="str">
        <f>IFERROR(VLOOKUP(B32,協会登録!$A$8:$J$108,10,FALSE),"")</f>
        <v/>
      </c>
      <c r="Q32" s="86" t="s">
        <v>142</v>
      </c>
      <c r="R32" s="86">
        <v>17</v>
      </c>
      <c r="Y32"/>
      <c r="Z32"/>
    </row>
    <row r="33" spans="1:26" ht="16.5" customHeight="1" thickBot="1">
      <c r="A33" s="83" t="str">
        <f>協会登録!A26&amp;" "&amp;協会登録!B26&amp;協会登録!C26</f>
        <v xml:space="preserve">18 </v>
      </c>
      <c r="B33" s="11"/>
      <c r="D33" s="10">
        <v>18</v>
      </c>
      <c r="E33" s="81" t="str">
        <f>IF(B33&gt;0,VLOOKUP($B$33,協会登録!$A$9:$AL$115,2),"")</f>
        <v/>
      </c>
      <c r="F33" s="81" t="str">
        <f>IF(B33&gt;0,VLOOKUP($B$33,協会登録!$A$9:$AL$115,3),"")</f>
        <v/>
      </c>
      <c r="G33" s="150" t="str">
        <f>IF(B33&gt;0,VLOOKUP($B$33,協会登録!$A$9:$AL$115,4),"")</f>
        <v/>
      </c>
      <c r="H33" s="151"/>
      <c r="I33" s="13"/>
      <c r="J33" s="12"/>
      <c r="K33" s="12"/>
      <c r="L33" s="84" t="str">
        <f>IF(B33&gt;0,VLOOKUP($B$33,協会登録!$A$9:$AL$115,9),"")</f>
        <v/>
      </c>
      <c r="M33" s="12"/>
      <c r="N33" s="93" t="str">
        <f>IFERROR(VLOOKUP(B33,協会登録!$A$8:$J$108,10,FALSE),"")</f>
        <v/>
      </c>
      <c r="Q33" s="86" t="s">
        <v>143</v>
      </c>
      <c r="R33" s="86">
        <v>18</v>
      </c>
      <c r="Y33"/>
      <c r="Z33"/>
    </row>
    <row r="34" spans="1:26" ht="16.5" customHeight="1" thickBot="1">
      <c r="A34" s="83" t="str">
        <f>協会登録!A27&amp;" "&amp;協会登録!B27&amp;協会登録!C27</f>
        <v xml:space="preserve">19 </v>
      </c>
      <c r="B34" s="11"/>
      <c r="D34" s="10">
        <v>19</v>
      </c>
      <c r="E34" s="81" t="str">
        <f>IF(B34&gt;0,VLOOKUP($B$34,協会登録!$A$9:$AL$115,2),"")</f>
        <v/>
      </c>
      <c r="F34" s="81" t="str">
        <f>IF(B34&gt;0,VLOOKUP($B$34,協会登録!$A$9:$AL$115,3),"")</f>
        <v/>
      </c>
      <c r="G34" s="150" t="str">
        <f>IF(B34&gt;0,VLOOKUP($B$34,協会登録!$A$9:$AL$115,4),"")</f>
        <v/>
      </c>
      <c r="H34" s="151"/>
      <c r="I34" s="12"/>
      <c r="J34" s="12"/>
      <c r="K34" s="12"/>
      <c r="L34" s="84" t="str">
        <f>IF(B34&gt;0,VLOOKUP($B$34,協会登録!$A$9:$AL$115,9),"")</f>
        <v/>
      </c>
      <c r="M34" s="12"/>
      <c r="N34" s="93" t="str">
        <f>IFERROR(VLOOKUP(B34,協会登録!$A$8:$J$108,10,FALSE),"")</f>
        <v/>
      </c>
      <c r="Q34" s="86" t="s">
        <v>51</v>
      </c>
      <c r="R34" s="86">
        <v>19</v>
      </c>
      <c r="Y34"/>
      <c r="Z34"/>
    </row>
    <row r="35" spans="1:26" ht="16.5" customHeight="1" thickBot="1">
      <c r="A35" s="83" t="str">
        <f>協会登録!A28&amp;" "&amp;協会登録!B28&amp;協会登録!C28</f>
        <v xml:space="preserve">20 </v>
      </c>
      <c r="B35" s="11"/>
      <c r="D35" s="10">
        <v>20</v>
      </c>
      <c r="E35" s="81" t="str">
        <f>IF(B35&gt;0,VLOOKUP($B$35,協会登録!$A$9:$AL$115,2),"")</f>
        <v/>
      </c>
      <c r="F35" s="81" t="str">
        <f>IF(B35&gt;0,VLOOKUP($B$35,協会登録!$A$9:$AL$115,3),"")</f>
        <v/>
      </c>
      <c r="G35" s="150" t="str">
        <f>IF(B35&gt;0,VLOOKUP($B$35,協会登録!$A$9:$AL$115,4),"")</f>
        <v/>
      </c>
      <c r="H35" s="151"/>
      <c r="I35" s="12"/>
      <c r="J35" s="12"/>
      <c r="K35" s="12"/>
      <c r="L35" s="84" t="str">
        <f>IF(B35&gt;0,VLOOKUP($B$35,協会登録!$A$9:$AL$115,9),"")</f>
        <v/>
      </c>
      <c r="M35" s="12"/>
      <c r="N35" s="93" t="str">
        <f>IFERROR(VLOOKUP(B35,協会登録!$A$8:$J$108,10,FALSE),"")</f>
        <v/>
      </c>
      <c r="Q35" s="86" t="s">
        <v>144</v>
      </c>
      <c r="R35" s="86">
        <v>20</v>
      </c>
      <c r="Y35"/>
      <c r="Z35"/>
    </row>
    <row r="36" spans="1:26" ht="16.5" customHeight="1" thickBot="1">
      <c r="A36" s="83" t="str">
        <f>協会登録!A29&amp;" "&amp;協会登録!B29&amp;協会登録!C29</f>
        <v xml:space="preserve">21 </v>
      </c>
      <c r="B36" s="11"/>
      <c r="D36" s="10">
        <v>21</v>
      </c>
      <c r="E36" s="81" t="str">
        <f>IF(B36&gt;0,VLOOKUP($B$36,協会登録!$A$9:$AL$115,2),"")</f>
        <v/>
      </c>
      <c r="F36" s="81" t="str">
        <f>IF(B36&gt;0,VLOOKUP($B$36,協会登録!$A$9:$AL$115,3),"")</f>
        <v/>
      </c>
      <c r="G36" s="150" t="str">
        <f>IF(B36&gt;0,VLOOKUP($B$36,協会登録!$A$9:$AL$115,4),"")</f>
        <v/>
      </c>
      <c r="H36" s="151"/>
      <c r="I36" s="13"/>
      <c r="J36" s="12"/>
      <c r="K36" s="12"/>
      <c r="L36" s="84" t="str">
        <f>IF(B36&gt;0,VLOOKUP($B$36,協会登録!$A$9:$AL$115,9),"")</f>
        <v/>
      </c>
      <c r="M36" s="12"/>
      <c r="N36" s="93" t="str">
        <f>IFERROR(VLOOKUP(B36,協会登録!$A$8:$J$108,10,FALSE),"")</f>
        <v/>
      </c>
      <c r="Q36" s="86" t="s">
        <v>52</v>
      </c>
      <c r="R36" s="86">
        <v>21</v>
      </c>
      <c r="Y36"/>
      <c r="Z36"/>
    </row>
    <row r="37" spans="1:26" ht="16.5" customHeight="1" thickBot="1">
      <c r="A37" s="83" t="str">
        <f>協会登録!A30&amp;" "&amp;協会登録!B30&amp;協会登録!C30</f>
        <v xml:space="preserve">22 </v>
      </c>
      <c r="B37" s="11"/>
      <c r="D37" s="10">
        <v>22</v>
      </c>
      <c r="E37" s="81" t="str">
        <f>IF(B37&gt;0,VLOOKUP($B$37,協会登録!$A$9:$AL$115,2),"")</f>
        <v/>
      </c>
      <c r="F37" s="81" t="str">
        <f>IF(B37&gt;0,VLOOKUP($B$37,協会登録!$A$9:$AL$115,3),"")</f>
        <v/>
      </c>
      <c r="G37" s="150" t="str">
        <f>IF(B37&gt;0,VLOOKUP($B$37,協会登録!$A$9:$AL$115,4),"")</f>
        <v/>
      </c>
      <c r="H37" s="151"/>
      <c r="I37" s="12"/>
      <c r="J37" s="12"/>
      <c r="K37" s="12"/>
      <c r="L37" s="84" t="str">
        <f>IF(B37&gt;0,VLOOKUP($B$37,協会登録!$A$9:$AL$115,9),"")</f>
        <v/>
      </c>
      <c r="M37" s="12"/>
      <c r="N37" s="93" t="str">
        <f>IFERROR(VLOOKUP(B37,協会登録!$A$8:$J$108,10,FALSE),"")</f>
        <v/>
      </c>
      <c r="Q37" s="86" t="s">
        <v>53</v>
      </c>
      <c r="R37" s="86">
        <v>22</v>
      </c>
      <c r="Y37"/>
      <c r="Z37"/>
    </row>
    <row r="38" spans="1:26" ht="16.5" customHeight="1">
      <c r="A38" s="83" t="str">
        <f>協会登録!A31&amp;" "&amp;協会登録!B31&amp;協会登録!C31</f>
        <v xml:space="preserve">23 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Q38" s="86" t="s">
        <v>54</v>
      </c>
      <c r="R38" s="86">
        <v>23</v>
      </c>
      <c r="Y38"/>
      <c r="Z38"/>
    </row>
    <row r="39" spans="1:26" ht="16.5" customHeight="1">
      <c r="A39" s="83" t="str">
        <f>協会登録!A32&amp;" "&amp;協会登録!B32&amp;協会登録!C32</f>
        <v xml:space="preserve">24 </v>
      </c>
      <c r="D39" s="7"/>
      <c r="E39" s="7" t="s">
        <v>26</v>
      </c>
      <c r="F39" s="7"/>
      <c r="G39" s="7"/>
      <c r="H39" s="7" t="s">
        <v>32</v>
      </c>
      <c r="I39" s="7"/>
      <c r="J39" s="7"/>
      <c r="K39" s="7"/>
      <c r="L39" s="7"/>
      <c r="M39" s="7"/>
      <c r="N39" s="7"/>
      <c r="O39" s="7"/>
      <c r="Q39" s="86" t="s">
        <v>55</v>
      </c>
      <c r="R39" s="86">
        <v>24</v>
      </c>
      <c r="Y39"/>
      <c r="Z39"/>
    </row>
    <row r="40" spans="1:26" ht="16.5" customHeight="1">
      <c r="A40" s="83" t="str">
        <f>協会登録!A33&amp;" "&amp;協会登録!B33&amp;協会登録!C33</f>
        <v xml:space="preserve">25 </v>
      </c>
      <c r="D40" s="7"/>
      <c r="E40" s="7" t="s">
        <v>27</v>
      </c>
      <c r="F40" s="7"/>
      <c r="G40" s="7"/>
      <c r="H40" s="7"/>
      <c r="I40" s="7"/>
      <c r="J40" s="7"/>
      <c r="K40" s="7"/>
      <c r="L40" s="7"/>
      <c r="M40" s="7"/>
      <c r="N40" s="7"/>
      <c r="O40" s="7"/>
      <c r="Q40" s="86" t="s">
        <v>56</v>
      </c>
      <c r="R40" s="86">
        <v>25</v>
      </c>
      <c r="Y40"/>
      <c r="Z40"/>
    </row>
    <row r="41" spans="1:26" ht="16.5" customHeight="1">
      <c r="A41" s="83" t="str">
        <f>協会登録!A34&amp;" "&amp;協会登録!B34&amp;協会登録!C34</f>
        <v xml:space="preserve">26 </v>
      </c>
      <c r="D41" s="7"/>
      <c r="F41" s="7"/>
      <c r="G41" s="7"/>
      <c r="H41" s="7" t="s">
        <v>28</v>
      </c>
      <c r="I41" s="7"/>
      <c r="J41" s="7"/>
      <c r="K41" s="7"/>
      <c r="L41" s="7"/>
      <c r="M41" s="7"/>
      <c r="N41" s="7"/>
      <c r="O41" s="7"/>
      <c r="Q41" s="86" t="s">
        <v>57</v>
      </c>
      <c r="R41" s="86">
        <v>26</v>
      </c>
      <c r="Y41"/>
      <c r="Z41"/>
    </row>
    <row r="42" spans="1:26" ht="9" customHeight="1">
      <c r="A42" s="83" t="str">
        <f>協会登録!A35&amp;" "&amp;協会登録!B35&amp;協会登録!C35</f>
        <v xml:space="preserve">27 </v>
      </c>
      <c r="D42" s="7"/>
      <c r="E42" s="7"/>
      <c r="F42" s="7"/>
      <c r="G42" s="7"/>
      <c r="I42" s="7"/>
      <c r="J42" s="7"/>
      <c r="K42" s="7"/>
      <c r="L42" s="7"/>
      <c r="M42" s="7"/>
      <c r="N42" s="7"/>
      <c r="O42" s="7"/>
      <c r="Q42" s="86" t="s">
        <v>58</v>
      </c>
      <c r="R42" s="86">
        <v>27</v>
      </c>
      <c r="Y42"/>
      <c r="Z42"/>
    </row>
    <row r="43" spans="1:26" ht="16.5" customHeight="1">
      <c r="A43" s="83" t="str">
        <f>協会登録!A36&amp;" "&amp;協会登録!B36&amp;協会登録!C36</f>
        <v xml:space="preserve">28 </v>
      </c>
      <c r="D43" s="144" t="s">
        <v>285</v>
      </c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7"/>
      <c r="Q43" s="86" t="s">
        <v>84</v>
      </c>
      <c r="R43" s="86">
        <v>28</v>
      </c>
      <c r="Y43"/>
      <c r="Z43"/>
    </row>
    <row r="44" spans="1:26" ht="16.5" customHeight="1">
      <c r="A44" s="83" t="str">
        <f>協会登録!A37&amp;" "&amp;協会登録!B37&amp;協会登録!C37</f>
        <v xml:space="preserve">29 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7"/>
      <c r="Q44" s="86" t="s">
        <v>59</v>
      </c>
      <c r="R44" s="86">
        <v>29</v>
      </c>
      <c r="Y44"/>
      <c r="Z44"/>
    </row>
    <row r="45" spans="1:26" ht="16.5" customHeight="1">
      <c r="A45" s="83" t="str">
        <f>協会登録!A38&amp;" "&amp;協会登録!B38&amp;協会登録!C38</f>
        <v xml:space="preserve">30 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7"/>
      <c r="Q45" s="86" t="s">
        <v>60</v>
      </c>
      <c r="R45" s="86">
        <v>30</v>
      </c>
      <c r="Y45"/>
      <c r="Z45"/>
    </row>
    <row r="46" spans="1:26" ht="16.5" customHeight="1">
      <c r="A46" s="83" t="str">
        <f>協会登録!A39&amp;" "&amp;協会登録!B39&amp;協会登録!C39</f>
        <v xml:space="preserve">31 </v>
      </c>
      <c r="D46" s="7"/>
      <c r="F46" s="15" t="s">
        <v>349</v>
      </c>
      <c r="G46" s="14" t="s">
        <v>29</v>
      </c>
      <c r="H46" s="14" t="s">
        <v>30</v>
      </c>
      <c r="I46" s="14" t="s">
        <v>31</v>
      </c>
      <c r="O46" s="7"/>
      <c r="Q46" s="86" t="s">
        <v>61</v>
      </c>
      <c r="R46" s="86">
        <v>31</v>
      </c>
      <c r="Y46"/>
      <c r="Z46"/>
    </row>
    <row r="47" spans="1:26" ht="9.6" customHeight="1" thickBot="1">
      <c r="A47" s="83" t="str">
        <f>協会登録!A40&amp;" "&amp;協会登録!B40&amp;協会登録!C40</f>
        <v xml:space="preserve">32 </v>
      </c>
      <c r="D47" s="7"/>
      <c r="E47" s="7"/>
      <c r="M47" s="7"/>
      <c r="N47" s="7"/>
      <c r="O47" s="7"/>
      <c r="Q47" s="86" t="s">
        <v>62</v>
      </c>
      <c r="R47" s="86">
        <v>32</v>
      </c>
      <c r="Y47"/>
      <c r="Z47"/>
    </row>
    <row r="48" spans="1:26" ht="29.25" customHeight="1" thickBot="1">
      <c r="A48" s="83" t="str">
        <f>協会登録!A41&amp;" "&amp;協会登録!B41&amp;協会登録!C41</f>
        <v xml:space="preserve">33 </v>
      </c>
      <c r="D48" s="149"/>
      <c r="E48" s="149"/>
      <c r="F48" s="149"/>
      <c r="G48" s="149"/>
      <c r="H48" s="85" t="s">
        <v>39</v>
      </c>
      <c r="J48" s="159">
        <f>協会登録!R3</f>
        <v>0</v>
      </c>
      <c r="K48" s="159"/>
      <c r="L48" s="17" t="s">
        <v>40</v>
      </c>
      <c r="M48" s="7"/>
      <c r="N48" s="7"/>
      <c r="O48" s="88">
        <f>O1</f>
        <v>1</v>
      </c>
      <c r="Q48" s="86" t="s">
        <v>63</v>
      </c>
      <c r="R48" s="86">
        <v>33</v>
      </c>
      <c r="Y48"/>
      <c r="Z48"/>
    </row>
    <row r="49" spans="1:26" ht="16.5" customHeight="1">
      <c r="A49" s="83" t="str">
        <f>協会登録!A42&amp;" "&amp;協会登録!B42&amp;協会登録!C42</f>
        <v xml:space="preserve">34 </v>
      </c>
      <c r="D49" s="7"/>
      <c r="M49" s="7"/>
      <c r="N49" s="7"/>
      <c r="O49" s="7"/>
      <c r="Q49" s="86" t="s">
        <v>64</v>
      </c>
      <c r="R49" s="86">
        <v>34</v>
      </c>
      <c r="Y49"/>
      <c r="Z49"/>
    </row>
    <row r="50" spans="1:26" ht="16.5" customHeight="1">
      <c r="A50" s="83" t="str">
        <f>協会登録!A43&amp;" "&amp;協会登録!B43&amp;協会登録!C43</f>
        <v xml:space="preserve">35 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Q50" s="86" t="s">
        <v>65</v>
      </c>
      <c r="R50" s="86">
        <v>35</v>
      </c>
      <c r="Y50"/>
      <c r="Z50"/>
    </row>
    <row r="51" spans="1:26" ht="16.5" customHeight="1">
      <c r="A51" s="83" t="str">
        <f>協会登録!A44&amp;" "&amp;協会登録!B44&amp;協会登録!C44</f>
        <v xml:space="preserve">36 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Q51" s="86" t="s">
        <v>85</v>
      </c>
      <c r="R51" s="86">
        <v>36</v>
      </c>
      <c r="Y51"/>
      <c r="Z51"/>
    </row>
    <row r="52" spans="1:26" ht="16.5" customHeight="1">
      <c r="A52" s="83" t="str">
        <f>協会登録!A45&amp;" "&amp;協会登録!B45&amp;協会登録!C45</f>
        <v xml:space="preserve">37 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Q52" s="86" t="s">
        <v>66</v>
      </c>
      <c r="R52" s="86">
        <v>37</v>
      </c>
      <c r="Y52"/>
      <c r="Z52"/>
    </row>
    <row r="53" spans="1:26" ht="16.5" customHeight="1">
      <c r="A53" s="83" t="str">
        <f>協会登録!A46&amp;" "&amp;協会登録!B46&amp;協会登録!C46</f>
        <v xml:space="preserve">38 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Q53" s="86" t="s">
        <v>145</v>
      </c>
      <c r="R53" s="86">
        <v>38</v>
      </c>
      <c r="Y53"/>
      <c r="Z53"/>
    </row>
    <row r="54" spans="1:26" ht="16.5" customHeight="1">
      <c r="A54" s="83" t="str">
        <f>協会登録!A47&amp;" "&amp;協会登録!B47&amp;協会登録!C47</f>
        <v xml:space="preserve">39 </v>
      </c>
      <c r="Q54" s="86" t="s">
        <v>146</v>
      </c>
      <c r="R54" s="86">
        <v>39</v>
      </c>
      <c r="Y54"/>
      <c r="Z54"/>
    </row>
    <row r="55" spans="1:26" ht="16.5" customHeight="1">
      <c r="A55" s="83" t="str">
        <f>協会登録!A48&amp;" "&amp;協会登録!B48&amp;協会登録!C48</f>
        <v xml:space="preserve">40 </v>
      </c>
      <c r="Q55" s="86" t="s">
        <v>147</v>
      </c>
      <c r="R55" s="86">
        <v>40</v>
      </c>
      <c r="Y55"/>
      <c r="Z55"/>
    </row>
    <row r="56" spans="1:26" ht="16.5" customHeight="1">
      <c r="A56" s="83" t="str">
        <f>協会登録!A49&amp;" "&amp;協会登録!B49&amp;協会登録!C49</f>
        <v xml:space="preserve">41 </v>
      </c>
      <c r="Q56" s="86" t="s">
        <v>86</v>
      </c>
      <c r="R56" s="86">
        <v>41</v>
      </c>
      <c r="Y56"/>
      <c r="Z56"/>
    </row>
    <row r="57" spans="1:26" ht="16.5" customHeight="1">
      <c r="A57" s="83" t="str">
        <f>協会登録!A50&amp;" "&amp;協会登録!B50&amp;協会登録!C50</f>
        <v xml:space="preserve">42 </v>
      </c>
      <c r="Q57" s="86" t="s">
        <v>67</v>
      </c>
      <c r="R57" s="86">
        <v>42</v>
      </c>
      <c r="Y57"/>
      <c r="Z57"/>
    </row>
    <row r="58" spans="1:26" ht="16.5" customHeight="1">
      <c r="A58" s="83" t="str">
        <f>協会登録!A51&amp;" "&amp;協会登録!B51&amp;協会登録!C51</f>
        <v xml:space="preserve">43 </v>
      </c>
      <c r="Q58" s="86" t="s">
        <v>68</v>
      </c>
      <c r="R58" s="86">
        <v>43</v>
      </c>
      <c r="Y58"/>
      <c r="Z58"/>
    </row>
    <row r="59" spans="1:26" ht="16.5" customHeight="1">
      <c r="A59" s="83" t="str">
        <f>協会登録!A52&amp;" "&amp;協会登録!B52&amp;協会登録!C52</f>
        <v xml:space="preserve">44 </v>
      </c>
      <c r="Q59" s="86" t="s">
        <v>87</v>
      </c>
      <c r="R59" s="86">
        <v>44</v>
      </c>
      <c r="Y59"/>
      <c r="Z59"/>
    </row>
    <row r="60" spans="1:26" ht="16.5" customHeight="1">
      <c r="A60" s="83" t="str">
        <f>協会登録!A53&amp;" "&amp;協会登録!B53&amp;協会登録!C53</f>
        <v xml:space="preserve">45 </v>
      </c>
      <c r="Q60" s="86" t="s">
        <v>88</v>
      </c>
      <c r="R60" s="86">
        <v>45</v>
      </c>
      <c r="Y60"/>
      <c r="Z60"/>
    </row>
    <row r="61" spans="1:26" ht="16.5" customHeight="1">
      <c r="A61" s="83" t="str">
        <f>協会登録!A54&amp;" "&amp;協会登録!B54&amp;協会登録!C54</f>
        <v xml:space="preserve">46 </v>
      </c>
      <c r="Q61" s="86" t="s">
        <v>148</v>
      </c>
      <c r="R61" s="86">
        <v>46</v>
      </c>
      <c r="Y61"/>
      <c r="Z61"/>
    </row>
    <row r="62" spans="1:26" ht="16.5" customHeight="1">
      <c r="A62" s="83" t="str">
        <f>協会登録!A55&amp;" "&amp;協会登録!B55&amp;協会登録!C55</f>
        <v xml:space="preserve">47 </v>
      </c>
      <c r="Q62" s="86" t="s">
        <v>69</v>
      </c>
      <c r="R62" s="86">
        <v>47</v>
      </c>
      <c r="Y62"/>
      <c r="Z62"/>
    </row>
    <row r="63" spans="1:26" ht="16.5" customHeight="1">
      <c r="A63" s="83" t="str">
        <f>協会登録!A56&amp;" "&amp;協会登録!B56&amp;協会登録!C56</f>
        <v xml:space="preserve">48 </v>
      </c>
      <c r="Q63" s="86" t="s">
        <v>70</v>
      </c>
      <c r="R63" s="86">
        <v>48</v>
      </c>
      <c r="Y63"/>
      <c r="Z63"/>
    </row>
    <row r="64" spans="1:26" ht="16.5" customHeight="1">
      <c r="A64" s="83" t="str">
        <f>協会登録!A57&amp;" "&amp;協会登録!B57&amp;協会登録!C57</f>
        <v xml:space="preserve">49 </v>
      </c>
      <c r="Q64" s="86" t="s">
        <v>71</v>
      </c>
      <c r="R64" s="86">
        <v>49</v>
      </c>
      <c r="Y64"/>
      <c r="Z64"/>
    </row>
    <row r="65" spans="1:26" ht="16.5" customHeight="1">
      <c r="A65" s="83" t="str">
        <f>協会登録!A58&amp;" "&amp;協会登録!B58&amp;協会登録!C58</f>
        <v xml:space="preserve">50 </v>
      </c>
      <c r="Q65" s="86" t="s">
        <v>72</v>
      </c>
      <c r="R65" s="86">
        <v>50</v>
      </c>
      <c r="Y65"/>
      <c r="Z65"/>
    </row>
    <row r="66" spans="1:26" ht="16.5" customHeight="1">
      <c r="A66" s="83" t="str">
        <f>協会登録!A59&amp;" "&amp;協会登録!B59&amp;協会登録!C59</f>
        <v xml:space="preserve">51 </v>
      </c>
      <c r="Q66" s="86" t="s">
        <v>149</v>
      </c>
      <c r="R66" s="86">
        <v>51</v>
      </c>
      <c r="Y66"/>
      <c r="Z66"/>
    </row>
    <row r="67" spans="1:26" ht="16.5" customHeight="1">
      <c r="A67" s="83" t="str">
        <f>協会登録!A60&amp;" "&amp;協会登録!B60&amp;協会登録!C60</f>
        <v xml:space="preserve">52 </v>
      </c>
      <c r="Q67" s="86" t="s">
        <v>73</v>
      </c>
      <c r="R67" s="86">
        <v>52</v>
      </c>
      <c r="Y67"/>
      <c r="Z67"/>
    </row>
    <row r="68" spans="1:26" ht="16.5" customHeight="1">
      <c r="A68" s="83" t="str">
        <f>協会登録!A61&amp;" "&amp;協会登録!B61&amp;協会登録!C61</f>
        <v xml:space="preserve">53 </v>
      </c>
      <c r="Q68" s="86" t="s">
        <v>150</v>
      </c>
      <c r="R68" s="86">
        <v>53</v>
      </c>
      <c r="Y68"/>
      <c r="Z68"/>
    </row>
    <row r="69" spans="1:26" ht="16.5" customHeight="1">
      <c r="A69" s="83" t="str">
        <f>協会登録!A62&amp;" "&amp;協会登録!B62&amp;協会登録!C62</f>
        <v xml:space="preserve">54 </v>
      </c>
      <c r="Q69" s="86" t="s">
        <v>89</v>
      </c>
      <c r="R69" s="86">
        <v>54</v>
      </c>
      <c r="Y69"/>
      <c r="Z69"/>
    </row>
    <row r="70" spans="1:26" ht="16.5" customHeight="1">
      <c r="A70" s="83" t="str">
        <f>協会登録!A63&amp;" "&amp;協会登録!B63&amp;協会登録!C63</f>
        <v xml:space="preserve">55 </v>
      </c>
      <c r="Q70" s="86" t="s">
        <v>74</v>
      </c>
      <c r="R70" s="86">
        <v>55</v>
      </c>
      <c r="Y70"/>
      <c r="Z70"/>
    </row>
    <row r="71" spans="1:26" ht="16.5" customHeight="1">
      <c r="A71" s="83" t="str">
        <f>協会登録!A64&amp;" "&amp;協会登録!B64&amp;協会登録!C64</f>
        <v xml:space="preserve">56 </v>
      </c>
      <c r="Q71" s="86" t="s">
        <v>75</v>
      </c>
      <c r="R71" s="86">
        <v>56</v>
      </c>
      <c r="Y71"/>
      <c r="Z71"/>
    </row>
    <row r="72" spans="1:26" ht="16.5" customHeight="1">
      <c r="A72" s="83" t="str">
        <f>協会登録!A65&amp;" "&amp;協会登録!B65&amp;協会登録!C65</f>
        <v xml:space="preserve">57 </v>
      </c>
      <c r="Q72" s="86" t="s">
        <v>151</v>
      </c>
      <c r="R72" s="86">
        <v>57</v>
      </c>
      <c r="Y72"/>
      <c r="Z72"/>
    </row>
    <row r="73" spans="1:26" ht="16.5" customHeight="1">
      <c r="A73" s="83" t="str">
        <f>協会登録!A66&amp;" "&amp;協会登録!B66&amp;協会登録!C66</f>
        <v xml:space="preserve">58 </v>
      </c>
      <c r="Q73" s="86" t="s">
        <v>76</v>
      </c>
      <c r="R73" s="86">
        <v>58</v>
      </c>
      <c r="Y73"/>
      <c r="Z73"/>
    </row>
    <row r="74" spans="1:26" ht="16.5" customHeight="1">
      <c r="A74" s="83" t="str">
        <f>協会登録!A62&amp;" "&amp;協会登録!B61&amp;協会登録!C61</f>
        <v xml:space="preserve">54 </v>
      </c>
      <c r="Q74" s="86" t="s">
        <v>77</v>
      </c>
      <c r="R74" s="86">
        <v>59</v>
      </c>
      <c r="Y74"/>
      <c r="Z74"/>
    </row>
    <row r="75" spans="1:26" ht="16.5" customHeight="1">
      <c r="A75" s="83" t="str">
        <f>協会登録!A63&amp;" "&amp;協会登録!B62&amp;協会登録!C62</f>
        <v xml:space="preserve">55 </v>
      </c>
      <c r="Q75" s="86" t="s">
        <v>152</v>
      </c>
      <c r="R75" s="86">
        <v>60</v>
      </c>
      <c r="Y75"/>
      <c r="Z75"/>
    </row>
    <row r="76" spans="1:26" ht="16.5" customHeight="1">
      <c r="A76" s="83" t="str">
        <f>協会登録!A64&amp;" "&amp;協会登録!B63&amp;協会登録!C63</f>
        <v xml:space="preserve">56 </v>
      </c>
      <c r="Q76" s="86" t="s">
        <v>78</v>
      </c>
      <c r="R76" s="86">
        <v>61</v>
      </c>
      <c r="Y76"/>
      <c r="Z76"/>
    </row>
    <row r="77" spans="1:26" ht="16.5" customHeight="1">
      <c r="A77" s="83" t="str">
        <f>協会登録!A65&amp;" "&amp;協会登録!B64&amp;協会登録!C64</f>
        <v xml:space="preserve">57 </v>
      </c>
      <c r="Q77" s="86" t="s">
        <v>153</v>
      </c>
      <c r="R77" s="86">
        <v>62</v>
      </c>
      <c r="Y77"/>
      <c r="Z77"/>
    </row>
    <row r="78" spans="1:26" ht="16.5" customHeight="1">
      <c r="A78" s="83" t="str">
        <f>協会登録!A66&amp;" "&amp;協会登録!B65&amp;協会登録!C65</f>
        <v xml:space="preserve">58 </v>
      </c>
      <c r="Q78" s="86" t="s">
        <v>79</v>
      </c>
      <c r="R78" s="86">
        <v>63</v>
      </c>
      <c r="Y78"/>
      <c r="Z78"/>
    </row>
    <row r="79" spans="1:26" ht="16.5" customHeight="1">
      <c r="A79" s="83" t="str">
        <f>協会登録!A67&amp;" "&amp;協会登録!B66&amp;協会登録!C66</f>
        <v xml:space="preserve">59 </v>
      </c>
      <c r="Q79" s="86" t="s">
        <v>90</v>
      </c>
      <c r="R79" s="86">
        <v>64</v>
      </c>
      <c r="Y79"/>
      <c r="Z79"/>
    </row>
    <row r="80" spans="1:26" ht="16.5" customHeight="1">
      <c r="A80" s="83" t="str">
        <f>協会登録!A68&amp;" "&amp;協会登録!B67&amp;協会登録!C67</f>
        <v xml:space="preserve">60 </v>
      </c>
      <c r="Q80" s="86" t="s">
        <v>272</v>
      </c>
      <c r="R80" s="86">
        <v>65</v>
      </c>
      <c r="Y80"/>
      <c r="Z80"/>
    </row>
    <row r="81" spans="1:26" ht="16.5" customHeight="1">
      <c r="A81" s="83" t="str">
        <f>協会登録!A69&amp;" "&amp;協会登録!B68&amp;協会登録!C68</f>
        <v xml:space="preserve">61 </v>
      </c>
      <c r="Q81" s="86" t="s">
        <v>154</v>
      </c>
      <c r="R81" s="86">
        <v>66</v>
      </c>
      <c r="Y81"/>
      <c r="Z81"/>
    </row>
    <row r="82" spans="1:26" ht="16.5" customHeight="1">
      <c r="A82" s="83" t="str">
        <f>協会登録!A70&amp;" "&amp;協会登録!B69&amp;協会登録!C69</f>
        <v xml:space="preserve">62 </v>
      </c>
      <c r="Q82" s="86" t="s">
        <v>155</v>
      </c>
      <c r="R82" s="86">
        <v>67</v>
      </c>
      <c r="Y82"/>
      <c r="Z82"/>
    </row>
    <row r="83" spans="1:26" ht="16.5" customHeight="1">
      <c r="A83" s="83" t="str">
        <f>協会登録!A71&amp;" "&amp;協会登録!B70&amp;協会登録!C70</f>
        <v xml:space="preserve">63 </v>
      </c>
      <c r="Q83" s="86" t="s">
        <v>91</v>
      </c>
      <c r="R83" s="86">
        <v>68</v>
      </c>
      <c r="Y83"/>
      <c r="Z83"/>
    </row>
    <row r="84" spans="1:26" ht="16.5" customHeight="1">
      <c r="A84" s="83" t="str">
        <f>協会登録!A72&amp;" "&amp;協会登録!B71&amp;協会登録!C71</f>
        <v xml:space="preserve">64 </v>
      </c>
      <c r="Q84" s="86" t="s">
        <v>156</v>
      </c>
      <c r="R84" s="86">
        <v>69</v>
      </c>
      <c r="Y84"/>
      <c r="Z84"/>
    </row>
    <row r="85" spans="1:26" ht="16.5" customHeight="1">
      <c r="A85" s="83" t="str">
        <f>協会登録!A73&amp;" "&amp;協会登録!B72&amp;協会登録!C72</f>
        <v xml:space="preserve">65 </v>
      </c>
      <c r="Q85" s="86" t="s">
        <v>80</v>
      </c>
      <c r="R85" s="86">
        <v>70</v>
      </c>
      <c r="Y85"/>
      <c r="Z85"/>
    </row>
    <row r="86" spans="1:26" ht="16.5" customHeight="1">
      <c r="A86" s="83" t="str">
        <f>協会登録!A74&amp;" "&amp;協会登録!B73&amp;協会登録!C73</f>
        <v xml:space="preserve">66 </v>
      </c>
      <c r="Q86" s="86" t="s">
        <v>157</v>
      </c>
      <c r="R86" s="86">
        <v>71</v>
      </c>
      <c r="Y86"/>
      <c r="Z86"/>
    </row>
    <row r="87" spans="1:26" ht="16.5" customHeight="1">
      <c r="A87" s="83" t="str">
        <f>協会登録!A75&amp;" "&amp;協会登録!B74&amp;協会登録!C74</f>
        <v xml:space="preserve">67 </v>
      </c>
      <c r="Q87" s="86" t="s">
        <v>81</v>
      </c>
      <c r="R87" s="86">
        <v>72</v>
      </c>
      <c r="Y87"/>
      <c r="Z87"/>
    </row>
    <row r="88" spans="1:26" ht="16.5" customHeight="1">
      <c r="A88" s="83" t="str">
        <f>協会登録!A76&amp;" "&amp;協会登録!B75&amp;協会登録!C75</f>
        <v xml:space="preserve">68 </v>
      </c>
      <c r="Q88" s="86" t="s">
        <v>158</v>
      </c>
      <c r="R88" s="86">
        <v>73</v>
      </c>
      <c r="Y88"/>
      <c r="Z88"/>
    </row>
    <row r="89" spans="1:26" ht="16.5" customHeight="1">
      <c r="A89" s="83" t="str">
        <f>協会登録!A77&amp;" "&amp;協会登録!B76&amp;協会登録!C76</f>
        <v xml:space="preserve">69 </v>
      </c>
      <c r="Q89" s="86" t="s">
        <v>159</v>
      </c>
      <c r="R89" s="86">
        <v>74</v>
      </c>
      <c r="Y89"/>
      <c r="Z89"/>
    </row>
    <row r="90" spans="1:26" ht="16.5" customHeight="1">
      <c r="A90" s="83" t="str">
        <f>協会登録!A78&amp;" "&amp;協会登録!B77&amp;協会登録!C77</f>
        <v xml:space="preserve">70 </v>
      </c>
      <c r="Q90" s="86" t="s">
        <v>342</v>
      </c>
      <c r="R90" s="86">
        <v>75</v>
      </c>
      <c r="Y90"/>
      <c r="Z90"/>
    </row>
    <row r="91" spans="1:26" ht="16.5" customHeight="1">
      <c r="A91" s="83" t="str">
        <f>協会登録!A79&amp;" "&amp;協会登録!B78&amp;協会登録!C78</f>
        <v xml:space="preserve">71 </v>
      </c>
      <c r="Q91" s="86" t="s">
        <v>276</v>
      </c>
      <c r="R91" s="86">
        <v>76</v>
      </c>
      <c r="Y91"/>
      <c r="Z91"/>
    </row>
    <row r="92" spans="1:26" ht="16.5" customHeight="1">
      <c r="A92" s="83" t="str">
        <f>協会登録!A80&amp;" "&amp;協会登録!B79&amp;協会登録!C79</f>
        <v xml:space="preserve">72 </v>
      </c>
      <c r="Q92" s="86" t="s">
        <v>274</v>
      </c>
      <c r="R92" s="86">
        <v>77</v>
      </c>
      <c r="Y92"/>
      <c r="Z92"/>
    </row>
    <row r="93" spans="1:26" ht="16.5" customHeight="1">
      <c r="A93" s="83" t="str">
        <f>協会登録!A81&amp;" "&amp;協会登録!B80&amp;協会登録!C80</f>
        <v xml:space="preserve">73 </v>
      </c>
      <c r="Q93" s="86" t="s">
        <v>275</v>
      </c>
      <c r="R93" s="86">
        <v>78</v>
      </c>
      <c r="Y93"/>
      <c r="Z93"/>
    </row>
    <row r="94" spans="1:26" ht="16.5" customHeight="1">
      <c r="A94" s="83" t="str">
        <f>協会登録!A82&amp;" "&amp;協会登録!B81&amp;協会登録!C81</f>
        <v xml:space="preserve">74 </v>
      </c>
      <c r="Q94" s="86" t="s">
        <v>273</v>
      </c>
      <c r="R94" s="86">
        <v>79</v>
      </c>
      <c r="Y94"/>
      <c r="Z94"/>
    </row>
    <row r="95" spans="1:26" ht="16.5" customHeight="1">
      <c r="A95" s="83" t="str">
        <f>協会登録!A83&amp;" "&amp;協会登録!B82&amp;協会登録!C82</f>
        <v xml:space="preserve">75 </v>
      </c>
      <c r="Q95" s="86" t="s">
        <v>92</v>
      </c>
      <c r="R95" s="86">
        <v>80</v>
      </c>
      <c r="Y95"/>
      <c r="Z95"/>
    </row>
    <row r="96" spans="1:26" ht="16.5" customHeight="1">
      <c r="A96" s="83" t="str">
        <f>協会登録!A84&amp;" "&amp;協会登録!B83&amp;協会登録!C83</f>
        <v xml:space="preserve">76 </v>
      </c>
      <c r="Q96" s="86" t="s">
        <v>93</v>
      </c>
      <c r="R96" s="86">
        <v>81</v>
      </c>
      <c r="Y96"/>
      <c r="Z96"/>
    </row>
    <row r="97" spans="1:26" ht="16.5" customHeight="1">
      <c r="A97" s="83" t="str">
        <f>協会登録!A85&amp;" "&amp;協会登録!B84&amp;協会登録!C84</f>
        <v xml:space="preserve">77 </v>
      </c>
      <c r="Q97" s="86" t="s">
        <v>160</v>
      </c>
      <c r="R97" s="86">
        <v>82</v>
      </c>
      <c r="Y97"/>
      <c r="Z97"/>
    </row>
    <row r="98" spans="1:26" ht="16.5" customHeight="1">
      <c r="A98" s="83" t="str">
        <f>協会登録!A86&amp;" "&amp;協会登録!B85&amp;協会登録!C85</f>
        <v xml:space="preserve">78 </v>
      </c>
      <c r="Q98" s="86" t="s">
        <v>94</v>
      </c>
      <c r="R98" s="86">
        <v>83</v>
      </c>
      <c r="Y98"/>
      <c r="Z98"/>
    </row>
    <row r="99" spans="1:26" ht="16.5" customHeight="1">
      <c r="A99" s="83" t="str">
        <f>協会登録!A87&amp;" "&amp;協会登録!B86&amp;協会登録!C86</f>
        <v xml:space="preserve">79 </v>
      </c>
      <c r="Q99" s="86" t="s">
        <v>161</v>
      </c>
      <c r="R99" s="86">
        <v>84</v>
      </c>
      <c r="Y99"/>
      <c r="Z99"/>
    </row>
    <row r="100" spans="1:26" ht="16.5" customHeight="1">
      <c r="A100" s="83" t="str">
        <f>協会登録!A88&amp;" "&amp;協会登録!B87&amp;協会登録!C87</f>
        <v xml:space="preserve">80 </v>
      </c>
      <c r="Q100" s="86" t="s">
        <v>95</v>
      </c>
      <c r="R100" s="86">
        <v>85</v>
      </c>
      <c r="Y100"/>
      <c r="Z100"/>
    </row>
    <row r="101" spans="1:26" ht="16.5" customHeight="1">
      <c r="A101" s="83" t="str">
        <f>協会登録!A89&amp;" "&amp;協会登録!B88&amp;協会登録!C88</f>
        <v xml:space="preserve">81 </v>
      </c>
      <c r="Q101" s="86" t="s">
        <v>162</v>
      </c>
      <c r="R101" s="86">
        <v>86</v>
      </c>
      <c r="Y101"/>
      <c r="Z101"/>
    </row>
    <row r="102" spans="1:26" ht="16.5" customHeight="1">
      <c r="A102" s="83" t="str">
        <f>協会登録!A90&amp;" "&amp;協会登録!B89&amp;協会登録!C89</f>
        <v xml:space="preserve">82 </v>
      </c>
      <c r="Q102" s="86" t="s">
        <v>163</v>
      </c>
      <c r="R102" s="86">
        <v>87</v>
      </c>
      <c r="Y102"/>
      <c r="Z102"/>
    </row>
    <row r="103" spans="1:26" ht="16.5" customHeight="1">
      <c r="A103" s="83" t="str">
        <f>協会登録!A91&amp;" "&amp;協会登録!B90&amp;協会登録!C90</f>
        <v xml:space="preserve">83 </v>
      </c>
      <c r="Q103" s="86" t="s">
        <v>96</v>
      </c>
      <c r="R103" s="86">
        <v>88</v>
      </c>
      <c r="Y103"/>
      <c r="Z103"/>
    </row>
    <row r="104" spans="1:26" ht="16.5" customHeight="1">
      <c r="A104" s="83" t="str">
        <f>協会登録!A92&amp;" "&amp;協会登録!B91&amp;協会登録!C91</f>
        <v xml:space="preserve">84 </v>
      </c>
      <c r="Q104" s="86" t="s">
        <v>164</v>
      </c>
      <c r="R104" s="86">
        <v>89</v>
      </c>
      <c r="Y104"/>
      <c r="Z104"/>
    </row>
    <row r="105" spans="1:26" ht="16.5" customHeight="1">
      <c r="A105" s="83" t="str">
        <f>協会登録!A93&amp;" "&amp;協会登録!B92&amp;協会登録!C92</f>
        <v xml:space="preserve">85 </v>
      </c>
      <c r="Q105" s="86" t="s">
        <v>165</v>
      </c>
      <c r="R105" s="86">
        <v>90</v>
      </c>
      <c r="Y105"/>
      <c r="Z105"/>
    </row>
    <row r="106" spans="1:26" ht="16.5" customHeight="1">
      <c r="A106" s="83" t="str">
        <f>協会登録!A94&amp;" "&amp;協会登録!B93&amp;協会登録!C93</f>
        <v xml:space="preserve">86 </v>
      </c>
      <c r="Q106" s="86" t="s">
        <v>97</v>
      </c>
      <c r="R106" s="86">
        <v>91</v>
      </c>
      <c r="Y106"/>
      <c r="Z106"/>
    </row>
    <row r="107" spans="1:26" ht="16.5" customHeight="1">
      <c r="A107" s="83" t="str">
        <f>協会登録!A95&amp;" "&amp;協会登録!B94&amp;協会登録!C94</f>
        <v xml:space="preserve">87 </v>
      </c>
      <c r="Q107" s="86" t="s">
        <v>166</v>
      </c>
      <c r="R107" s="86">
        <v>92</v>
      </c>
      <c r="Y107"/>
      <c r="Z107"/>
    </row>
    <row r="108" spans="1:26" ht="16.5" customHeight="1">
      <c r="A108" s="83" t="str">
        <f>協会登録!A96&amp;" "&amp;協会登録!B95&amp;協会登録!C95</f>
        <v xml:space="preserve">88 </v>
      </c>
      <c r="Q108" s="86" t="s">
        <v>98</v>
      </c>
      <c r="R108" s="86">
        <v>93</v>
      </c>
      <c r="Y108"/>
      <c r="Z108"/>
    </row>
    <row r="109" spans="1:26" ht="16.5" customHeight="1">
      <c r="A109" s="83" t="str">
        <f>協会登録!A97&amp;" "&amp;協会登録!B96&amp;協会登録!C96</f>
        <v xml:space="preserve">89 </v>
      </c>
      <c r="Q109" s="86" t="s">
        <v>167</v>
      </c>
      <c r="R109" s="86">
        <v>94</v>
      </c>
      <c r="Y109"/>
      <c r="Z109"/>
    </row>
    <row r="110" spans="1:26" ht="16.5" customHeight="1">
      <c r="A110" s="83" t="str">
        <f>協会登録!A98&amp;" "&amp;協会登録!B97&amp;協会登録!C97</f>
        <v xml:space="preserve">90 </v>
      </c>
      <c r="Q110" s="86" t="s">
        <v>168</v>
      </c>
      <c r="R110" s="86">
        <v>95</v>
      </c>
      <c r="Y110"/>
      <c r="Z110"/>
    </row>
    <row r="111" spans="1:26" ht="16.5" customHeight="1">
      <c r="A111" s="83" t="str">
        <f>協会登録!A99&amp;" "&amp;協会登録!B98&amp;協会登録!C98</f>
        <v xml:space="preserve">91 </v>
      </c>
      <c r="Q111" s="86" t="s">
        <v>169</v>
      </c>
      <c r="R111" s="86">
        <v>96</v>
      </c>
      <c r="Y111"/>
      <c r="Z111"/>
    </row>
    <row r="112" spans="1:26" ht="16.5" customHeight="1">
      <c r="A112" s="83" t="str">
        <f>協会登録!A100&amp;" "&amp;協会登録!B99&amp;協会登録!C99</f>
        <v xml:space="preserve">92 </v>
      </c>
      <c r="Q112" s="86" t="s">
        <v>170</v>
      </c>
      <c r="R112" s="86">
        <v>97</v>
      </c>
      <c r="Y112"/>
      <c r="Z112"/>
    </row>
    <row r="113" spans="1:26" ht="16.5" customHeight="1">
      <c r="A113" s="83" t="str">
        <f>協会登録!A101&amp;" "&amp;協会登録!B100&amp;協会登録!C100</f>
        <v xml:space="preserve">93 </v>
      </c>
      <c r="Q113" s="86" t="s">
        <v>171</v>
      </c>
      <c r="R113" s="86">
        <v>98</v>
      </c>
      <c r="Y113"/>
      <c r="Z113"/>
    </row>
    <row r="114" spans="1:26" ht="16.5" customHeight="1">
      <c r="A114" s="83" t="str">
        <f>協会登録!A102&amp;" "&amp;協会登録!B101&amp;協会登録!C101</f>
        <v xml:space="preserve">94 </v>
      </c>
      <c r="Q114" s="86" t="s">
        <v>172</v>
      </c>
      <c r="R114" s="86">
        <v>99</v>
      </c>
      <c r="Y114"/>
      <c r="Z114"/>
    </row>
    <row r="115" spans="1:26" ht="16.5" customHeight="1">
      <c r="A115" s="83" t="str">
        <f>協会登録!A103&amp;" "&amp;協会登録!B102&amp;協会登録!C102</f>
        <v xml:space="preserve">95 </v>
      </c>
      <c r="Q115" s="86" t="s">
        <v>173</v>
      </c>
      <c r="R115" s="86">
        <v>100</v>
      </c>
      <c r="Y115"/>
      <c r="Z115"/>
    </row>
    <row r="116" spans="1:26" ht="16.5" customHeight="1">
      <c r="A116" s="83" t="str">
        <f>協会登録!A104&amp;" "&amp;協会登録!B103&amp;協会登録!C103</f>
        <v xml:space="preserve">96 </v>
      </c>
      <c r="Q116" s="86" t="s">
        <v>99</v>
      </c>
      <c r="R116" s="86">
        <v>101</v>
      </c>
      <c r="Y116"/>
      <c r="Z116"/>
    </row>
    <row r="117" spans="1:26" ht="16.5" customHeight="1">
      <c r="A117" s="83" t="str">
        <f>協会登録!A105&amp;" "&amp;協会登録!B104&amp;協会登録!C104</f>
        <v xml:space="preserve">97 </v>
      </c>
      <c r="Q117" s="86" t="s">
        <v>174</v>
      </c>
      <c r="R117" s="86">
        <v>102</v>
      </c>
      <c r="Y117"/>
      <c r="Z117"/>
    </row>
    <row r="118" spans="1:26" ht="16.5" customHeight="1">
      <c r="A118" s="83" t="str">
        <f>協会登録!A106&amp;" "&amp;協会登録!B105&amp;協会登録!C105</f>
        <v xml:space="preserve">98 </v>
      </c>
      <c r="Q118" s="86" t="s">
        <v>175</v>
      </c>
      <c r="R118" s="86">
        <v>103</v>
      </c>
      <c r="Y118"/>
      <c r="Z118"/>
    </row>
    <row r="119" spans="1:26" ht="16.5" customHeight="1">
      <c r="A119" s="83" t="str">
        <f>協会登録!A107&amp;" "&amp;協会登録!B106&amp;協会登録!C106</f>
        <v xml:space="preserve">99 </v>
      </c>
      <c r="Q119" s="86" t="s">
        <v>176</v>
      </c>
      <c r="R119" s="86">
        <v>104</v>
      </c>
      <c r="Y119"/>
      <c r="Z119"/>
    </row>
    <row r="120" spans="1:26" ht="16.5" customHeight="1">
      <c r="A120" s="83" t="str">
        <f>協会登録!A108&amp;" "&amp;協会登録!B107&amp;協会登録!C107</f>
        <v xml:space="preserve">100 </v>
      </c>
      <c r="Q120" s="86" t="s">
        <v>100</v>
      </c>
      <c r="R120" s="86">
        <v>105</v>
      </c>
      <c r="Y120"/>
      <c r="Z120"/>
    </row>
    <row r="121" spans="1:26">
      <c r="A121" s="6" t="str">
        <f>協会登録!A109&amp;" "&amp;協会登録!B108&amp;協会登録!C108</f>
        <v xml:space="preserve"> </v>
      </c>
      <c r="Q121" s="86" t="s">
        <v>177</v>
      </c>
      <c r="R121" s="86">
        <v>106</v>
      </c>
      <c r="Y121"/>
      <c r="Z121"/>
    </row>
    <row r="122" spans="1:26">
      <c r="A122" s="6" t="str">
        <f>協会登録!A110&amp;" "&amp;協会登録!B109&amp;協会登録!C109</f>
        <v xml:space="preserve"> </v>
      </c>
      <c r="Q122" s="86" t="s">
        <v>101</v>
      </c>
      <c r="R122" s="86">
        <v>107</v>
      </c>
      <c r="Y122"/>
      <c r="Z122"/>
    </row>
    <row r="123" spans="1:26">
      <c r="A123" s="6" t="str">
        <f>協会登録!A111&amp;" "&amp;協会登録!B110&amp;協会登録!C110</f>
        <v xml:space="preserve"> </v>
      </c>
      <c r="Q123" s="86" t="s">
        <v>178</v>
      </c>
      <c r="R123" s="86">
        <v>108</v>
      </c>
      <c r="Y123"/>
      <c r="Z123"/>
    </row>
    <row r="124" spans="1:26">
      <c r="A124" s="6" t="str">
        <f>協会登録!A112&amp;" "&amp;協会登録!B111&amp;協会登録!C111</f>
        <v xml:space="preserve"> </v>
      </c>
      <c r="Q124" s="86" t="s">
        <v>179</v>
      </c>
      <c r="R124" s="86">
        <v>109</v>
      </c>
      <c r="Y124"/>
      <c r="Z124"/>
    </row>
    <row r="125" spans="1:26">
      <c r="Q125" s="86" t="s">
        <v>180</v>
      </c>
      <c r="R125" s="86">
        <v>110</v>
      </c>
      <c r="Y125"/>
      <c r="Z125"/>
    </row>
    <row r="126" spans="1:26">
      <c r="Q126" s="86" t="s">
        <v>181</v>
      </c>
      <c r="R126" s="86">
        <v>111</v>
      </c>
      <c r="Y126"/>
      <c r="Z126"/>
    </row>
    <row r="127" spans="1:26">
      <c r="Q127" s="86" t="s">
        <v>182</v>
      </c>
      <c r="R127" s="86">
        <v>112</v>
      </c>
      <c r="Y127"/>
      <c r="Z127"/>
    </row>
    <row r="128" spans="1:26">
      <c r="Q128" s="86" t="s">
        <v>183</v>
      </c>
      <c r="R128" s="86">
        <v>113</v>
      </c>
      <c r="Y128"/>
      <c r="Z128"/>
    </row>
    <row r="129" spans="17:26">
      <c r="Q129" s="86" t="s">
        <v>102</v>
      </c>
      <c r="R129" s="86">
        <v>114</v>
      </c>
      <c r="Y129"/>
      <c r="Z129"/>
    </row>
    <row r="130" spans="17:26">
      <c r="Q130" s="86" t="s">
        <v>184</v>
      </c>
      <c r="R130" s="86">
        <v>115</v>
      </c>
      <c r="Y130"/>
      <c r="Z130"/>
    </row>
    <row r="131" spans="17:26">
      <c r="Q131" s="86" t="s">
        <v>185</v>
      </c>
      <c r="R131" s="86">
        <v>116</v>
      </c>
      <c r="Y131"/>
      <c r="Z131"/>
    </row>
    <row r="132" spans="17:26">
      <c r="Q132" s="86" t="s">
        <v>186</v>
      </c>
      <c r="R132" s="86">
        <v>117</v>
      </c>
      <c r="Y132"/>
      <c r="Z132"/>
    </row>
    <row r="133" spans="17:26">
      <c r="Q133" s="86" t="s">
        <v>103</v>
      </c>
      <c r="R133" s="86">
        <v>118</v>
      </c>
      <c r="Y133"/>
      <c r="Z133"/>
    </row>
    <row r="134" spans="17:26">
      <c r="Q134" s="86" t="s">
        <v>104</v>
      </c>
      <c r="R134" s="86">
        <v>119</v>
      </c>
      <c r="Y134"/>
      <c r="Z134"/>
    </row>
    <row r="135" spans="17:26">
      <c r="Q135" s="86" t="s">
        <v>187</v>
      </c>
      <c r="R135" s="86">
        <v>120</v>
      </c>
      <c r="Y135"/>
      <c r="Z135"/>
    </row>
    <row r="136" spans="17:26">
      <c r="Q136" s="86" t="s">
        <v>188</v>
      </c>
      <c r="R136" s="86">
        <v>121</v>
      </c>
      <c r="Y136"/>
      <c r="Z136"/>
    </row>
    <row r="137" spans="17:26">
      <c r="Q137" s="86" t="s">
        <v>189</v>
      </c>
      <c r="R137" s="86">
        <v>122</v>
      </c>
      <c r="Y137"/>
      <c r="Z137"/>
    </row>
    <row r="138" spans="17:26">
      <c r="Q138" s="86" t="s">
        <v>190</v>
      </c>
      <c r="R138" s="86">
        <v>123</v>
      </c>
      <c r="Y138"/>
      <c r="Z138"/>
    </row>
    <row r="139" spans="17:26">
      <c r="Q139" s="86" t="s">
        <v>191</v>
      </c>
      <c r="R139" s="86">
        <v>124</v>
      </c>
      <c r="Y139"/>
      <c r="Z139"/>
    </row>
    <row r="140" spans="17:26">
      <c r="Q140" s="86" t="s">
        <v>105</v>
      </c>
      <c r="R140" s="86">
        <v>125</v>
      </c>
      <c r="Y140"/>
      <c r="Z140"/>
    </row>
    <row r="141" spans="17:26">
      <c r="Q141" s="86" t="s">
        <v>106</v>
      </c>
      <c r="R141" s="86">
        <v>126</v>
      </c>
      <c r="Y141"/>
      <c r="Z141"/>
    </row>
    <row r="142" spans="17:26">
      <c r="Q142" s="86" t="s">
        <v>107</v>
      </c>
      <c r="R142" s="86">
        <v>127</v>
      </c>
      <c r="Y142"/>
      <c r="Z142"/>
    </row>
    <row r="143" spans="17:26">
      <c r="Q143" s="86" t="s">
        <v>192</v>
      </c>
      <c r="R143" s="86">
        <v>128</v>
      </c>
      <c r="Y143"/>
      <c r="Z143"/>
    </row>
    <row r="144" spans="17:26">
      <c r="Q144" s="86" t="s">
        <v>193</v>
      </c>
      <c r="R144" s="86">
        <v>129</v>
      </c>
      <c r="Y144"/>
      <c r="Z144"/>
    </row>
    <row r="145" spans="17:26">
      <c r="Q145" s="86" t="s">
        <v>194</v>
      </c>
      <c r="R145" s="86">
        <v>130</v>
      </c>
      <c r="Y145"/>
      <c r="Z145"/>
    </row>
    <row r="146" spans="17:26">
      <c r="Q146" s="86" t="s">
        <v>195</v>
      </c>
      <c r="R146" s="86">
        <v>131</v>
      </c>
      <c r="Y146"/>
      <c r="Z146"/>
    </row>
    <row r="147" spans="17:26">
      <c r="Q147" s="86" t="s">
        <v>196</v>
      </c>
      <c r="R147" s="86">
        <v>132</v>
      </c>
      <c r="Y147"/>
      <c r="Z147"/>
    </row>
    <row r="148" spans="17:26">
      <c r="Q148" s="86" t="s">
        <v>197</v>
      </c>
      <c r="R148" s="86">
        <v>133</v>
      </c>
      <c r="Y148"/>
      <c r="Z148"/>
    </row>
    <row r="149" spans="17:26">
      <c r="Q149" s="86" t="s">
        <v>108</v>
      </c>
      <c r="R149" s="86">
        <v>134</v>
      </c>
      <c r="Y149"/>
      <c r="Z149"/>
    </row>
    <row r="150" spans="17:26">
      <c r="Q150" s="86" t="s">
        <v>109</v>
      </c>
      <c r="R150" s="86">
        <v>135</v>
      </c>
      <c r="Y150"/>
      <c r="Z150"/>
    </row>
    <row r="151" spans="17:26">
      <c r="Q151" s="86" t="s">
        <v>198</v>
      </c>
      <c r="R151" s="86">
        <v>136</v>
      </c>
      <c r="Y151"/>
      <c r="Z151"/>
    </row>
    <row r="152" spans="17:26">
      <c r="Q152" s="86" t="s">
        <v>110</v>
      </c>
      <c r="R152" s="86">
        <v>137</v>
      </c>
      <c r="Y152"/>
      <c r="Z152"/>
    </row>
    <row r="153" spans="17:26">
      <c r="Q153" s="86" t="s">
        <v>199</v>
      </c>
      <c r="R153" s="86">
        <v>138</v>
      </c>
      <c r="Y153"/>
      <c r="Z153"/>
    </row>
    <row r="154" spans="17:26">
      <c r="Q154" s="86" t="s">
        <v>111</v>
      </c>
      <c r="R154" s="86">
        <v>139</v>
      </c>
      <c r="Y154"/>
      <c r="Z154"/>
    </row>
    <row r="155" spans="17:26">
      <c r="Q155" s="86" t="s">
        <v>112</v>
      </c>
      <c r="R155" s="86">
        <v>140</v>
      </c>
      <c r="Y155"/>
      <c r="Z155"/>
    </row>
    <row r="156" spans="17:26">
      <c r="Q156" s="86" t="s">
        <v>200</v>
      </c>
      <c r="R156" s="86">
        <v>141</v>
      </c>
      <c r="Y156"/>
      <c r="Z156"/>
    </row>
    <row r="157" spans="17:26">
      <c r="Q157" s="86" t="s">
        <v>201</v>
      </c>
      <c r="R157" s="86">
        <v>142</v>
      </c>
      <c r="Y157"/>
      <c r="Z157"/>
    </row>
    <row r="158" spans="17:26">
      <c r="Q158" s="86" t="s">
        <v>202</v>
      </c>
      <c r="R158" s="86">
        <v>143</v>
      </c>
      <c r="Y158"/>
      <c r="Z158"/>
    </row>
    <row r="159" spans="17:26">
      <c r="Q159" s="86" t="s">
        <v>203</v>
      </c>
      <c r="R159" s="86">
        <v>144</v>
      </c>
      <c r="Y159"/>
      <c r="Z159"/>
    </row>
    <row r="160" spans="17:26">
      <c r="Q160" s="86" t="s">
        <v>113</v>
      </c>
      <c r="R160" s="86">
        <v>145</v>
      </c>
      <c r="Y160"/>
      <c r="Z160"/>
    </row>
    <row r="161" spans="17:26">
      <c r="Q161" s="86" t="s">
        <v>204</v>
      </c>
      <c r="R161" s="86">
        <v>146</v>
      </c>
      <c r="Y161"/>
      <c r="Z161"/>
    </row>
    <row r="162" spans="17:26">
      <c r="Q162" s="86" t="s">
        <v>205</v>
      </c>
      <c r="R162" s="86">
        <v>147</v>
      </c>
      <c r="Y162"/>
      <c r="Z162"/>
    </row>
    <row r="163" spans="17:26">
      <c r="Q163" s="86" t="s">
        <v>206</v>
      </c>
      <c r="R163" s="86">
        <v>148</v>
      </c>
      <c r="Y163"/>
      <c r="Z163"/>
    </row>
    <row r="164" spans="17:26">
      <c r="Q164" s="86" t="s">
        <v>114</v>
      </c>
      <c r="R164" s="86">
        <v>149</v>
      </c>
      <c r="Y164"/>
      <c r="Z164"/>
    </row>
    <row r="165" spans="17:26">
      <c r="Q165" s="86" t="s">
        <v>207</v>
      </c>
      <c r="R165" s="86">
        <v>150</v>
      </c>
      <c r="Y165"/>
      <c r="Z165"/>
    </row>
    <row r="166" spans="17:26">
      <c r="Q166" s="86" t="s">
        <v>208</v>
      </c>
      <c r="R166" s="86">
        <v>151</v>
      </c>
      <c r="Y166"/>
      <c r="Z166"/>
    </row>
    <row r="167" spans="17:26">
      <c r="Q167" s="86" t="s">
        <v>209</v>
      </c>
      <c r="R167" s="86">
        <v>152</v>
      </c>
      <c r="Y167"/>
      <c r="Z167"/>
    </row>
    <row r="168" spans="17:26">
      <c r="Q168" s="86" t="s">
        <v>210</v>
      </c>
      <c r="R168" s="86">
        <v>153</v>
      </c>
      <c r="Y168"/>
      <c r="Z168"/>
    </row>
    <row r="169" spans="17:26">
      <c r="Q169" s="86" t="s">
        <v>115</v>
      </c>
      <c r="R169" s="86">
        <v>154</v>
      </c>
      <c r="Y169"/>
      <c r="Z169"/>
    </row>
    <row r="170" spans="17:26">
      <c r="Q170" s="86" t="s">
        <v>211</v>
      </c>
      <c r="R170" s="86">
        <v>155</v>
      </c>
      <c r="Y170"/>
      <c r="Z170"/>
    </row>
    <row r="171" spans="17:26">
      <c r="Q171" s="86" t="s">
        <v>212</v>
      </c>
      <c r="R171" s="86">
        <v>156</v>
      </c>
      <c r="Y171"/>
      <c r="Z171"/>
    </row>
    <row r="172" spans="17:26">
      <c r="Q172" s="86" t="s">
        <v>213</v>
      </c>
      <c r="R172" s="86">
        <v>157</v>
      </c>
      <c r="Y172"/>
      <c r="Z172"/>
    </row>
    <row r="173" spans="17:26">
      <c r="Q173" s="86" t="s">
        <v>214</v>
      </c>
      <c r="R173" s="86">
        <v>158</v>
      </c>
      <c r="Y173"/>
      <c r="Z173"/>
    </row>
    <row r="174" spans="17:26">
      <c r="Q174" s="86" t="s">
        <v>215</v>
      </c>
      <c r="R174" s="86">
        <v>159</v>
      </c>
      <c r="Y174"/>
      <c r="Z174"/>
    </row>
    <row r="175" spans="17:26">
      <c r="Q175" s="86" t="s">
        <v>216</v>
      </c>
      <c r="R175" s="86">
        <v>160</v>
      </c>
      <c r="Y175"/>
      <c r="Z175"/>
    </row>
    <row r="176" spans="17:26">
      <c r="Q176" s="86" t="s">
        <v>217</v>
      </c>
      <c r="R176" s="86">
        <v>161</v>
      </c>
      <c r="Y176"/>
      <c r="Z176"/>
    </row>
    <row r="177" spans="17:26">
      <c r="Q177" s="86" t="s">
        <v>218</v>
      </c>
      <c r="R177" s="86">
        <v>162</v>
      </c>
      <c r="Y177"/>
      <c r="Z177"/>
    </row>
    <row r="178" spans="17:26">
      <c r="Q178" s="86" t="s">
        <v>116</v>
      </c>
      <c r="R178" s="86">
        <v>163</v>
      </c>
      <c r="Y178"/>
      <c r="Z178"/>
    </row>
    <row r="179" spans="17:26">
      <c r="Q179" s="86" t="s">
        <v>117</v>
      </c>
      <c r="R179" s="86">
        <v>164</v>
      </c>
      <c r="Y179"/>
      <c r="Z179"/>
    </row>
    <row r="180" spans="17:26">
      <c r="Q180" s="86" t="s">
        <v>219</v>
      </c>
      <c r="R180" s="86">
        <v>165</v>
      </c>
      <c r="Y180"/>
      <c r="Z180"/>
    </row>
    <row r="181" spans="17:26">
      <c r="Q181" s="86" t="s">
        <v>118</v>
      </c>
      <c r="R181" s="86">
        <v>166</v>
      </c>
      <c r="Y181"/>
      <c r="Z181"/>
    </row>
    <row r="182" spans="17:26">
      <c r="Q182" s="86" t="s">
        <v>220</v>
      </c>
      <c r="R182" s="86">
        <v>167</v>
      </c>
      <c r="Y182"/>
      <c r="Z182"/>
    </row>
    <row r="183" spans="17:26">
      <c r="Q183" s="86" t="s">
        <v>119</v>
      </c>
      <c r="R183" s="86">
        <v>168</v>
      </c>
      <c r="Y183"/>
      <c r="Z183"/>
    </row>
    <row r="184" spans="17:26">
      <c r="Q184" s="86" t="s">
        <v>221</v>
      </c>
      <c r="R184" s="86">
        <v>169</v>
      </c>
      <c r="Y184"/>
      <c r="Z184"/>
    </row>
    <row r="185" spans="17:26">
      <c r="Q185" s="86" t="s">
        <v>120</v>
      </c>
      <c r="R185" s="86">
        <v>170</v>
      </c>
      <c r="Y185"/>
      <c r="Z185"/>
    </row>
    <row r="186" spans="17:26">
      <c r="Q186" s="86" t="s">
        <v>222</v>
      </c>
      <c r="R186" s="86">
        <v>171</v>
      </c>
      <c r="Y186"/>
      <c r="Z186"/>
    </row>
    <row r="187" spans="17:26">
      <c r="Q187" s="86" t="s">
        <v>223</v>
      </c>
      <c r="R187" s="86">
        <v>172</v>
      </c>
      <c r="Y187"/>
      <c r="Z187"/>
    </row>
    <row r="188" spans="17:26">
      <c r="Q188" s="86" t="s">
        <v>224</v>
      </c>
      <c r="R188" s="86">
        <v>173</v>
      </c>
      <c r="Y188"/>
      <c r="Z188"/>
    </row>
    <row r="189" spans="17:26">
      <c r="Q189" s="86" t="s">
        <v>225</v>
      </c>
      <c r="R189" s="86">
        <v>174</v>
      </c>
      <c r="Y189"/>
      <c r="Z189"/>
    </row>
    <row r="190" spans="17:26">
      <c r="Q190" s="86" t="s">
        <v>226</v>
      </c>
      <c r="R190" s="86">
        <v>175</v>
      </c>
      <c r="Y190"/>
      <c r="Z190"/>
    </row>
    <row r="191" spans="17:26">
      <c r="Q191" s="86" t="s">
        <v>121</v>
      </c>
      <c r="R191" s="86">
        <v>176</v>
      </c>
      <c r="Y191"/>
      <c r="Z191"/>
    </row>
    <row r="192" spans="17:26">
      <c r="Q192" s="86" t="s">
        <v>227</v>
      </c>
      <c r="R192" s="86">
        <v>177</v>
      </c>
      <c r="Y192"/>
      <c r="Z192"/>
    </row>
    <row r="193" spans="17:26">
      <c r="Q193" s="86" t="s">
        <v>228</v>
      </c>
      <c r="R193" s="86">
        <v>178</v>
      </c>
      <c r="Y193"/>
      <c r="Z193"/>
    </row>
    <row r="194" spans="17:26">
      <c r="Q194" s="86" t="s">
        <v>229</v>
      </c>
      <c r="R194" s="86">
        <v>179</v>
      </c>
      <c r="Y194"/>
      <c r="Z194"/>
    </row>
    <row r="195" spans="17:26">
      <c r="Q195" s="86" t="s">
        <v>230</v>
      </c>
      <c r="R195" s="86">
        <v>180</v>
      </c>
      <c r="Y195"/>
      <c r="Z195"/>
    </row>
    <row r="196" spans="17:26">
      <c r="Q196" s="86" t="s">
        <v>122</v>
      </c>
      <c r="R196" s="86">
        <v>181</v>
      </c>
      <c r="Y196"/>
      <c r="Z196"/>
    </row>
    <row r="197" spans="17:26">
      <c r="Q197" s="86" t="s">
        <v>123</v>
      </c>
      <c r="R197" s="86">
        <v>182</v>
      </c>
      <c r="Y197"/>
      <c r="Z197"/>
    </row>
    <row r="198" spans="17:26">
      <c r="Q198" s="86" t="s">
        <v>231</v>
      </c>
      <c r="R198" s="86">
        <v>183</v>
      </c>
      <c r="Y198"/>
      <c r="Z198"/>
    </row>
    <row r="199" spans="17:26">
      <c r="Q199" s="86" t="s">
        <v>232</v>
      </c>
      <c r="R199" s="86">
        <v>184</v>
      </c>
      <c r="Y199"/>
      <c r="Z199"/>
    </row>
    <row r="200" spans="17:26">
      <c r="Q200" s="86" t="s">
        <v>124</v>
      </c>
      <c r="R200" s="86">
        <v>185</v>
      </c>
      <c r="Y200"/>
      <c r="Z200"/>
    </row>
    <row r="201" spans="17:26">
      <c r="Q201" s="86" t="s">
        <v>233</v>
      </c>
      <c r="R201" s="86">
        <v>186</v>
      </c>
      <c r="Y201"/>
      <c r="Z201"/>
    </row>
    <row r="202" spans="17:26">
      <c r="Q202" s="86" t="s">
        <v>234</v>
      </c>
      <c r="R202" s="86">
        <v>187</v>
      </c>
      <c r="Y202"/>
      <c r="Z202"/>
    </row>
    <row r="203" spans="17:26">
      <c r="Q203" s="86" t="s">
        <v>235</v>
      </c>
      <c r="R203" s="86">
        <v>188</v>
      </c>
      <c r="Y203"/>
      <c r="Z203"/>
    </row>
    <row r="204" spans="17:26">
      <c r="Q204" s="86" t="s">
        <v>236</v>
      </c>
      <c r="R204" s="86">
        <v>189</v>
      </c>
      <c r="Y204"/>
      <c r="Z204"/>
    </row>
    <row r="205" spans="17:26">
      <c r="Q205" s="86" t="s">
        <v>237</v>
      </c>
      <c r="R205" s="86">
        <v>190</v>
      </c>
      <c r="Y205"/>
      <c r="Z205"/>
    </row>
    <row r="206" spans="17:26">
      <c r="Q206" s="86" t="s">
        <v>238</v>
      </c>
      <c r="R206" s="86">
        <v>191</v>
      </c>
      <c r="Y206"/>
      <c r="Z206"/>
    </row>
    <row r="207" spans="17:26">
      <c r="Q207" s="86" t="s">
        <v>125</v>
      </c>
      <c r="R207" s="86">
        <v>192</v>
      </c>
      <c r="Y207"/>
      <c r="Z207"/>
    </row>
    <row r="208" spans="17:26">
      <c r="Q208" s="86" t="s">
        <v>239</v>
      </c>
      <c r="R208" s="86">
        <v>193</v>
      </c>
      <c r="Y208"/>
      <c r="Z208"/>
    </row>
    <row r="209" spans="17:26">
      <c r="Q209" s="86" t="s">
        <v>126</v>
      </c>
      <c r="R209" s="86">
        <v>194</v>
      </c>
      <c r="Y209"/>
      <c r="Z209"/>
    </row>
    <row r="210" spans="17:26">
      <c r="Q210" s="86" t="s">
        <v>240</v>
      </c>
      <c r="R210" s="86">
        <v>195</v>
      </c>
      <c r="Y210"/>
      <c r="Z210"/>
    </row>
    <row r="211" spans="17:26">
      <c r="Q211" s="86" t="s">
        <v>241</v>
      </c>
      <c r="R211" s="86">
        <v>196</v>
      </c>
      <c r="Y211"/>
      <c r="Z211"/>
    </row>
    <row r="212" spans="17:26">
      <c r="Q212" s="86" t="s">
        <v>242</v>
      </c>
      <c r="R212" s="86">
        <v>197</v>
      </c>
      <c r="Y212"/>
      <c r="Z212"/>
    </row>
    <row r="213" spans="17:26">
      <c r="Q213" s="86" t="s">
        <v>243</v>
      </c>
      <c r="R213" s="86">
        <v>198</v>
      </c>
      <c r="Y213"/>
      <c r="Z213"/>
    </row>
    <row r="214" spans="17:26">
      <c r="Q214" s="86" t="s">
        <v>244</v>
      </c>
      <c r="R214" s="86">
        <v>199</v>
      </c>
      <c r="Y214"/>
      <c r="Z214"/>
    </row>
    <row r="215" spans="17:26">
      <c r="Q215" s="86" t="s">
        <v>127</v>
      </c>
      <c r="R215" s="86">
        <v>200</v>
      </c>
      <c r="Y215"/>
      <c r="Z215"/>
    </row>
    <row r="216" spans="17:26">
      <c r="Q216" s="86" t="s">
        <v>245</v>
      </c>
      <c r="R216" s="86">
        <v>201</v>
      </c>
      <c r="Y216"/>
      <c r="Z216"/>
    </row>
    <row r="217" spans="17:26">
      <c r="Q217" s="86" t="s">
        <v>128</v>
      </c>
      <c r="R217" s="86">
        <v>202</v>
      </c>
      <c r="Y217"/>
      <c r="Z217"/>
    </row>
    <row r="218" spans="17:26">
      <c r="Q218" s="86" t="s">
        <v>129</v>
      </c>
      <c r="R218" s="86">
        <v>203</v>
      </c>
      <c r="Y218"/>
      <c r="Z218"/>
    </row>
    <row r="219" spans="17:26">
      <c r="Q219" s="86" t="s">
        <v>270</v>
      </c>
      <c r="R219" s="86">
        <v>204</v>
      </c>
      <c r="Y219"/>
      <c r="Z219"/>
    </row>
    <row r="220" spans="17:26">
      <c r="Q220" s="86" t="s">
        <v>271</v>
      </c>
      <c r="R220" s="86">
        <v>205</v>
      </c>
      <c r="Y220"/>
      <c r="Z220"/>
    </row>
    <row r="221" spans="17:26">
      <c r="Q221" s="86" t="s">
        <v>246</v>
      </c>
      <c r="R221" s="86">
        <v>206</v>
      </c>
      <c r="Y221"/>
      <c r="Z221"/>
    </row>
    <row r="222" spans="17:26">
      <c r="Q222" s="86" t="s">
        <v>130</v>
      </c>
      <c r="R222" s="86">
        <v>207</v>
      </c>
      <c r="Y222"/>
      <c r="Z222"/>
    </row>
    <row r="223" spans="17:26">
      <c r="Q223" s="86" t="s">
        <v>131</v>
      </c>
      <c r="R223" s="86">
        <v>208</v>
      </c>
      <c r="Y223"/>
      <c r="Z223"/>
    </row>
    <row r="224" spans="17:26">
      <c r="Q224" s="86" t="s">
        <v>247</v>
      </c>
      <c r="R224" s="86">
        <v>209</v>
      </c>
      <c r="Y224"/>
      <c r="Z224"/>
    </row>
    <row r="225" spans="17:26">
      <c r="Q225" s="86" t="s">
        <v>248</v>
      </c>
      <c r="R225" s="86">
        <v>210</v>
      </c>
      <c r="Y225"/>
      <c r="Z225"/>
    </row>
    <row r="226" spans="17:26">
      <c r="Q226" s="86" t="s">
        <v>132</v>
      </c>
      <c r="R226" s="86">
        <v>211</v>
      </c>
      <c r="Y226"/>
      <c r="Z226"/>
    </row>
    <row r="227" spans="17:26">
      <c r="Q227" s="86" t="s">
        <v>133</v>
      </c>
      <c r="R227" s="86">
        <v>212</v>
      </c>
      <c r="Y227"/>
      <c r="Z227"/>
    </row>
    <row r="228" spans="17:26">
      <c r="Q228" s="86" t="s">
        <v>249</v>
      </c>
      <c r="R228" s="86">
        <v>213</v>
      </c>
      <c r="Y228"/>
      <c r="Z228"/>
    </row>
    <row r="229" spans="17:26">
      <c r="Q229" s="86" t="s">
        <v>134</v>
      </c>
      <c r="R229" s="86">
        <v>214</v>
      </c>
      <c r="Y229"/>
      <c r="Z229"/>
    </row>
    <row r="230" spans="17:26">
      <c r="Q230" s="86" t="s">
        <v>135</v>
      </c>
      <c r="R230" s="86">
        <v>215</v>
      </c>
      <c r="Y230"/>
      <c r="Z230"/>
    </row>
    <row r="231" spans="17:26">
      <c r="Q231" s="86" t="s">
        <v>250</v>
      </c>
      <c r="R231" s="86">
        <v>216</v>
      </c>
      <c r="Y231"/>
      <c r="Z231"/>
    </row>
    <row r="232" spans="17:26">
      <c r="Q232" s="86" t="s">
        <v>251</v>
      </c>
      <c r="R232" s="86">
        <v>217</v>
      </c>
      <c r="Y232"/>
      <c r="Z232"/>
    </row>
    <row r="233" spans="17:26">
      <c r="Q233" s="86" t="s">
        <v>252</v>
      </c>
      <c r="R233" s="86">
        <v>218</v>
      </c>
      <c r="Y233"/>
      <c r="Z233"/>
    </row>
    <row r="234" spans="17:26">
      <c r="Q234" s="86" t="s">
        <v>253</v>
      </c>
      <c r="R234" s="86">
        <v>219</v>
      </c>
      <c r="Y234"/>
      <c r="Z234"/>
    </row>
    <row r="235" spans="17:26">
      <c r="Q235" s="86" t="s">
        <v>136</v>
      </c>
      <c r="R235" s="86">
        <v>220</v>
      </c>
      <c r="Y235"/>
      <c r="Z235"/>
    </row>
    <row r="236" spans="17:26">
      <c r="Q236" s="86" t="s">
        <v>137</v>
      </c>
      <c r="R236" s="86">
        <v>221</v>
      </c>
      <c r="Y236"/>
      <c r="Z236"/>
    </row>
    <row r="237" spans="17:26">
      <c r="Q237" s="86" t="s">
        <v>281</v>
      </c>
      <c r="R237" s="86">
        <v>222</v>
      </c>
      <c r="Y237"/>
      <c r="Z237"/>
    </row>
    <row r="238" spans="17:26">
      <c r="Q238" s="86" t="s">
        <v>283</v>
      </c>
      <c r="R238" s="86">
        <v>223</v>
      </c>
      <c r="Y238"/>
      <c r="Z238"/>
    </row>
    <row r="239" spans="17:26">
      <c r="Q239" s="86" t="s">
        <v>344</v>
      </c>
      <c r="R239" s="86">
        <v>224</v>
      </c>
      <c r="Y239"/>
      <c r="Z239"/>
    </row>
    <row r="240" spans="17:26">
      <c r="Q240" s="86" t="s">
        <v>346</v>
      </c>
      <c r="R240" s="86">
        <v>225</v>
      </c>
    </row>
  </sheetData>
  <sheetProtection algorithmName="SHA-512" hashValue="+viHbVL7ePIao7DeE+mvbDcuImDGox5arXWLrCLYEWYDuyc7u5g7sN9Kn+TpqH74uVIIQMWCCHk8axWRfKdw0g==" saltValue="WZHIwbtkV4m0g17Ew9Lhjw==" spinCount="100000" sheet="1"/>
  <mergeCells count="40">
    <mergeCell ref="E1:F1"/>
    <mergeCell ref="J48:K48"/>
    <mergeCell ref="A5:B6"/>
    <mergeCell ref="G36:H36"/>
    <mergeCell ref="G32:H32"/>
    <mergeCell ref="G33:H33"/>
    <mergeCell ref="G34:H34"/>
    <mergeCell ref="G35:H35"/>
    <mergeCell ref="G22:H22"/>
    <mergeCell ref="G31:H31"/>
    <mergeCell ref="G37:H37"/>
    <mergeCell ref="D3:E3"/>
    <mergeCell ref="G15:H15"/>
    <mergeCell ref="E15:F15"/>
    <mergeCell ref="G17:H17"/>
    <mergeCell ref="G19:H19"/>
    <mergeCell ref="G20:H20"/>
    <mergeCell ref="F13:G13"/>
    <mergeCell ref="G18:H18"/>
    <mergeCell ref="F7:G7"/>
    <mergeCell ref="F8:G8"/>
    <mergeCell ref="F9:G9"/>
    <mergeCell ref="G16:H16"/>
    <mergeCell ref="F11:G11"/>
    <mergeCell ref="D43:N45"/>
    <mergeCell ref="F6:L6"/>
    <mergeCell ref="F5:H5"/>
    <mergeCell ref="G1:N1"/>
    <mergeCell ref="D48:G48"/>
    <mergeCell ref="G30:H30"/>
    <mergeCell ref="G29:H29"/>
    <mergeCell ref="F10:G10"/>
    <mergeCell ref="G24:H24"/>
    <mergeCell ref="G25:H25"/>
    <mergeCell ref="G26:H26"/>
    <mergeCell ref="G27:H27"/>
    <mergeCell ref="G28:H28"/>
    <mergeCell ref="G23:H23"/>
    <mergeCell ref="F12:G12"/>
    <mergeCell ref="G21:H21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O128"/>
  <sheetViews>
    <sheetView showZeros="0" zoomScaleNormal="100" zoomScaleSheetLayoutView="100" workbookViewId="0">
      <selection activeCell="F3" sqref="F3"/>
    </sheetView>
  </sheetViews>
  <sheetFormatPr defaultRowHeight="13.2"/>
  <cols>
    <col min="1" max="1" width="14" customWidth="1"/>
    <col min="2" max="2" width="8" customWidth="1"/>
    <col min="3" max="3" width="4.44140625" customWidth="1"/>
    <col min="4" max="4" width="3.109375" customWidth="1"/>
    <col min="5" max="6" width="7.88671875" customWidth="1"/>
    <col min="7" max="8" width="7.77734375" customWidth="1"/>
    <col min="9" max="9" width="8.109375" customWidth="1"/>
    <col min="10" max="13" width="7.77734375" customWidth="1"/>
    <col min="14" max="14" width="8.5546875" customWidth="1"/>
  </cols>
  <sheetData>
    <row r="1" spans="1:15" ht="29.25" customHeight="1" thickBot="1">
      <c r="D1" s="16"/>
      <c r="E1" s="158" t="s">
        <v>352</v>
      </c>
      <c r="F1" s="158"/>
      <c r="G1" s="167" t="s">
        <v>341</v>
      </c>
      <c r="H1" s="167"/>
      <c r="I1" s="167"/>
      <c r="J1" s="167"/>
      <c r="K1" s="167"/>
      <c r="L1" s="167"/>
      <c r="M1" s="167"/>
      <c r="N1" s="168"/>
      <c r="O1" s="88">
        <f>新人戦!O1</f>
        <v>1</v>
      </c>
    </row>
    <row r="2" spans="1:15" ht="7.5" customHeight="1" thickBot="1">
      <c r="O2" s="90"/>
    </row>
    <row r="3" spans="1:15" ht="30" customHeight="1" thickBot="1">
      <c r="D3" s="180" t="str">
        <f>協会登録!E3&amp;"子"</f>
        <v>子</v>
      </c>
      <c r="E3" s="181"/>
    </row>
    <row r="5" spans="1:15" ht="22.5" customHeight="1">
      <c r="A5" s="175" t="s">
        <v>277</v>
      </c>
      <c r="B5" s="175"/>
      <c r="E5" s="85" t="s">
        <v>0</v>
      </c>
      <c r="F5" s="146" t="str">
        <f>協会登録!B3</f>
        <v>岱志　　　　　</v>
      </c>
      <c r="G5" s="146"/>
      <c r="H5" s="146"/>
      <c r="I5" s="1"/>
      <c r="J5" s="1"/>
      <c r="K5" s="1"/>
      <c r="L5" s="1"/>
    </row>
    <row r="6" spans="1:15" ht="14.25" customHeight="1">
      <c r="A6" s="175"/>
      <c r="B6" s="175"/>
      <c r="E6" s="108" t="s">
        <v>22</v>
      </c>
      <c r="F6" s="174">
        <f>協会登録!H3</f>
        <v>0</v>
      </c>
      <c r="G6" s="174"/>
      <c r="H6" s="174"/>
      <c r="I6" s="174"/>
      <c r="J6" s="174"/>
      <c r="K6" s="174"/>
      <c r="L6" s="174"/>
    </row>
    <row r="7" spans="1:15">
      <c r="E7" s="108" t="s">
        <v>278</v>
      </c>
      <c r="F7" s="177">
        <f>協会登録!N3</f>
        <v>0</v>
      </c>
      <c r="G7" s="178"/>
      <c r="H7" s="1"/>
      <c r="I7" s="1"/>
      <c r="J7" s="1"/>
      <c r="K7" s="1"/>
      <c r="L7" s="1"/>
    </row>
    <row r="8" spans="1:15">
      <c r="E8" s="108" t="s">
        <v>280</v>
      </c>
      <c r="F8" s="179">
        <f>協会登録!P3</f>
        <v>0</v>
      </c>
      <c r="G8" s="174"/>
      <c r="H8" s="1"/>
      <c r="I8" s="1"/>
      <c r="J8" s="1"/>
      <c r="K8" s="1"/>
      <c r="L8" s="1"/>
    </row>
    <row r="9" spans="1:15">
      <c r="E9" s="109" t="s">
        <v>21</v>
      </c>
      <c r="F9" s="157"/>
      <c r="G9" s="152"/>
      <c r="H9" s="1"/>
      <c r="I9" s="1"/>
      <c r="J9" s="1"/>
      <c r="K9" s="1"/>
      <c r="L9" s="1"/>
    </row>
    <row r="10" spans="1:15" ht="18.75" customHeight="1">
      <c r="E10" s="108" t="s">
        <v>279</v>
      </c>
      <c r="F10" s="146">
        <f>協会登録!B6</f>
        <v>0</v>
      </c>
      <c r="G10" s="146"/>
      <c r="H10" s="1"/>
      <c r="I10" s="1"/>
      <c r="J10" s="1"/>
      <c r="K10" s="1"/>
      <c r="L10" s="1"/>
    </row>
    <row r="11" spans="1:15">
      <c r="E11" s="85" t="s">
        <v>23</v>
      </c>
      <c r="F11" s="157"/>
      <c r="G11" s="152"/>
      <c r="H11" s="1"/>
      <c r="I11" s="1"/>
      <c r="J11" s="1"/>
      <c r="K11" s="1"/>
      <c r="L11" s="1"/>
    </row>
    <row r="12" spans="1:15">
      <c r="E12" s="107" t="s">
        <v>24</v>
      </c>
      <c r="F12" s="152"/>
      <c r="G12" s="152"/>
      <c r="H12" s="1"/>
      <c r="I12" s="1"/>
      <c r="J12" s="1"/>
      <c r="K12" s="1"/>
      <c r="L12" s="1"/>
    </row>
    <row r="13" spans="1:15" ht="7.5" customHeight="1">
      <c r="E13" s="1"/>
      <c r="F13" s="173"/>
      <c r="G13" s="173"/>
      <c r="H13" s="1"/>
      <c r="I13" s="1"/>
      <c r="J13" s="1"/>
      <c r="K13" s="1"/>
      <c r="L13" s="1"/>
    </row>
    <row r="14" spans="1:15" ht="7.5" customHeight="1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26.25" customHeight="1" thickBot="1">
      <c r="A15" s="3" t="s">
        <v>36</v>
      </c>
      <c r="B15" s="4" t="s">
        <v>35</v>
      </c>
      <c r="D15" s="2" t="s">
        <v>25</v>
      </c>
      <c r="E15" s="171" t="s">
        <v>34</v>
      </c>
      <c r="F15" s="172"/>
      <c r="G15" s="163" t="s">
        <v>343</v>
      </c>
      <c r="H15" s="176"/>
      <c r="I15" s="91" t="s">
        <v>338</v>
      </c>
      <c r="J15" s="91" t="s">
        <v>266</v>
      </c>
      <c r="K15" s="91" t="s">
        <v>269</v>
      </c>
      <c r="L15" s="94" t="s">
        <v>19</v>
      </c>
      <c r="M15" s="92" t="s">
        <v>267</v>
      </c>
      <c r="N15" s="95" t="s">
        <v>347</v>
      </c>
    </row>
    <row r="16" spans="1:15" ht="16.5" customHeight="1" thickBot="1">
      <c r="A16" s="83" t="str">
        <f>協会登録!A9&amp;" "&amp;協会登録!B9&amp;協会登録!C9</f>
        <v xml:space="preserve">1 </v>
      </c>
      <c r="B16" s="11"/>
      <c r="D16" s="2">
        <v>1</v>
      </c>
      <c r="E16" s="82" t="str">
        <f>IF(B16&gt;0,VLOOKUP($B$16,協会登録!$A$9:$AL$115,2),"")</f>
        <v/>
      </c>
      <c r="F16" s="82" t="str">
        <f>IF(B16&gt;0,VLOOKUP($B$16,協会登録!$A$9:$AL$115,3),"")</f>
        <v/>
      </c>
      <c r="G16" s="169" t="str">
        <f>IF(B16&gt;0,VLOOKUP($B$16,協会登録!$A$9:$AL$115,4),"")</f>
        <v/>
      </c>
      <c r="H16" s="170"/>
      <c r="I16" s="13"/>
      <c r="J16" s="13"/>
      <c r="K16" s="13"/>
      <c r="L16" s="84" t="str">
        <f>IF(B16&gt;0,VLOOKUP($B$16,協会登録!$A$9:$AL$115,9),"")</f>
        <v/>
      </c>
      <c r="M16" s="13"/>
      <c r="N16" s="93" t="str">
        <f>IFERROR(VLOOKUP(B16,協会登録!$A$8:$J$108,10,FALSE),"")</f>
        <v/>
      </c>
    </row>
    <row r="17" spans="1:14" ht="16.5" customHeight="1" thickBot="1">
      <c r="A17" s="83" t="str">
        <f>協会登録!A10&amp;" "&amp;協会登録!B10&amp;協会登録!C10</f>
        <v xml:space="preserve">2 </v>
      </c>
      <c r="B17" s="11"/>
      <c r="D17" s="2">
        <v>2</v>
      </c>
      <c r="E17" s="82" t="str">
        <f>IF(B17&gt;0,VLOOKUP($B$17,協会登録!$A$9:$AL$115,2),"")</f>
        <v/>
      </c>
      <c r="F17" s="82" t="str">
        <f>IF(B17&gt;0,VLOOKUP($B$17,協会登録!$A$9:$AL$115,3),"")</f>
        <v/>
      </c>
      <c r="G17" s="169" t="str">
        <f>IF(B17&gt;0,VLOOKUP($B$17,協会登録!$A$9:$AL$115,4),"")</f>
        <v/>
      </c>
      <c r="H17" s="170"/>
      <c r="I17" s="13"/>
      <c r="J17" s="13"/>
      <c r="K17" s="13"/>
      <c r="L17" s="84" t="str">
        <f>IF(B17&gt;0,VLOOKUP($B$17,協会登録!$A$9:$AL$115,9),"")</f>
        <v/>
      </c>
      <c r="M17" s="13"/>
      <c r="N17" s="93" t="str">
        <f>IFERROR(VLOOKUP(B17,協会登録!$A$8:$J$108,10,FALSE),"")</f>
        <v/>
      </c>
    </row>
    <row r="18" spans="1:14" ht="16.5" customHeight="1" thickBot="1">
      <c r="A18" s="83" t="str">
        <f>協会登録!A11&amp;" "&amp;協会登録!B11&amp;協会登録!C11</f>
        <v xml:space="preserve">3 </v>
      </c>
      <c r="B18" s="11"/>
      <c r="D18" s="2">
        <v>3</v>
      </c>
      <c r="E18" s="82" t="str">
        <f>IF(B18&gt;0,VLOOKUP($B$18,協会登録!$A$9:$AL$115,2),"")</f>
        <v/>
      </c>
      <c r="F18" s="82" t="str">
        <f>IF(B18&gt;0,VLOOKUP($B$18,協会登録!$A$9:$AL$115,3),"")</f>
        <v/>
      </c>
      <c r="G18" s="169" t="str">
        <f>IF(B18&gt;0,VLOOKUP($B$18,協会登録!$A$9:$AL$115,4),"")</f>
        <v/>
      </c>
      <c r="H18" s="170"/>
      <c r="I18" s="13"/>
      <c r="J18" s="13"/>
      <c r="K18" s="13"/>
      <c r="L18" s="84" t="str">
        <f>IF(B18&gt;0,VLOOKUP($B$18,協会登録!$A$9:$AL$115,9),"")</f>
        <v/>
      </c>
      <c r="M18" s="13"/>
      <c r="N18" s="93" t="str">
        <f>IFERROR(VLOOKUP(B18,協会登録!$A$8:$J$108,10,FALSE),"")</f>
        <v/>
      </c>
    </row>
    <row r="19" spans="1:14" ht="16.5" customHeight="1" thickBot="1">
      <c r="A19" s="83" t="str">
        <f>協会登録!A12&amp;" "&amp;協会登録!B12&amp;協会登録!C12</f>
        <v xml:space="preserve">4 </v>
      </c>
      <c r="B19" s="11"/>
      <c r="D19" s="2">
        <v>4</v>
      </c>
      <c r="E19" s="82" t="str">
        <f>IF(B19&gt;0,VLOOKUP($B$19,協会登録!$A$9:$AL$115,2),"")</f>
        <v/>
      </c>
      <c r="F19" s="82" t="str">
        <f>IF(B19&gt;0,VLOOKUP($B$19,協会登録!$A$9:$AL$115,3),"")</f>
        <v/>
      </c>
      <c r="G19" s="169" t="str">
        <f>IF(B19&gt;0,VLOOKUP($B$19,協会登録!$A$9:$AL$115,4),"")</f>
        <v/>
      </c>
      <c r="H19" s="170"/>
      <c r="I19" s="13"/>
      <c r="J19" s="13"/>
      <c r="K19" s="13"/>
      <c r="L19" s="84" t="str">
        <f>IF(B19&gt;0,VLOOKUP($B$19,協会登録!$A$9:$AL$115,9),"")</f>
        <v/>
      </c>
      <c r="M19" s="13"/>
      <c r="N19" s="93" t="str">
        <f>IFERROR(VLOOKUP(B19,協会登録!$A$8:$J$108,10,FALSE),"")</f>
        <v/>
      </c>
    </row>
    <row r="20" spans="1:14" ht="16.5" customHeight="1" thickBot="1">
      <c r="A20" s="83" t="str">
        <f>協会登録!A13&amp;" "&amp;協会登録!B13&amp;協会登録!C13</f>
        <v xml:space="preserve">5 </v>
      </c>
      <c r="B20" s="11"/>
      <c r="D20" s="2">
        <v>5</v>
      </c>
      <c r="E20" s="82" t="str">
        <f>IF(B20&gt;0,VLOOKUP($B$20,協会登録!$A$9:$AL$115,2),"")</f>
        <v/>
      </c>
      <c r="F20" s="82" t="str">
        <f>IF(B20&gt;0,VLOOKUP($B$20,協会登録!$A$9:$AL$115,3),"")</f>
        <v/>
      </c>
      <c r="G20" s="169" t="str">
        <f>IF(B20&gt;0,VLOOKUP($B$20,協会登録!$A$9:$AL$115,4),"")</f>
        <v/>
      </c>
      <c r="H20" s="170"/>
      <c r="I20" s="13"/>
      <c r="J20" s="13"/>
      <c r="K20" s="13"/>
      <c r="L20" s="84" t="str">
        <f>IF(B20&gt;0,VLOOKUP($B$20,協会登録!$A$9:$AL$115,9),"")</f>
        <v/>
      </c>
      <c r="M20" s="13"/>
      <c r="N20" s="93" t="str">
        <f>IFERROR(VLOOKUP(B20,協会登録!$A$8:$J$108,10,FALSE),"")</f>
        <v/>
      </c>
    </row>
    <row r="21" spans="1:14" ht="16.5" customHeight="1" thickBot="1">
      <c r="A21" s="83" t="str">
        <f>協会登録!A14&amp;" "&amp;協会登録!B14&amp;協会登録!C14</f>
        <v xml:space="preserve">6 </v>
      </c>
      <c r="B21" s="11"/>
      <c r="D21" s="2">
        <v>6</v>
      </c>
      <c r="E21" s="82" t="str">
        <f>IF(B21&gt;0,VLOOKUP($B$21,協会登録!$A$9:$AL$115,2),"")</f>
        <v/>
      </c>
      <c r="F21" s="82" t="str">
        <f>IF(B21&gt;0,VLOOKUP($B$21,協会登録!$A$9:$AL$115,3),"")</f>
        <v/>
      </c>
      <c r="G21" s="169" t="str">
        <f>IF(B21&gt;0,VLOOKUP($B$21,協会登録!$A$9:$AL$115,4),"")</f>
        <v/>
      </c>
      <c r="H21" s="170"/>
      <c r="I21" s="13"/>
      <c r="J21" s="13"/>
      <c r="K21" s="13"/>
      <c r="L21" s="84" t="str">
        <f>IF(B21&gt;0,VLOOKUP($B$21,協会登録!$A$9:$AL$115,9),"")</f>
        <v/>
      </c>
      <c r="M21" s="13"/>
      <c r="N21" s="93" t="str">
        <f>IFERROR(VLOOKUP(B21,協会登録!$A$8:$J$108,10,FALSE),"")</f>
        <v/>
      </c>
    </row>
    <row r="22" spans="1:14" ht="16.5" customHeight="1" thickBot="1">
      <c r="A22" s="83" t="str">
        <f>協会登録!A15&amp;" "&amp;協会登録!B15&amp;協会登録!C15</f>
        <v xml:space="preserve">7 </v>
      </c>
      <c r="B22" s="11"/>
      <c r="D22" s="2">
        <v>7</v>
      </c>
      <c r="E22" s="82" t="str">
        <f>IF(B22&gt;0,VLOOKUP($B$22,協会登録!$A$9:$AL$115,2),"")</f>
        <v/>
      </c>
      <c r="F22" s="82" t="str">
        <f>IF(B22&gt;0,VLOOKUP($B$22,協会登録!$A$9:$AL$115,3),"")</f>
        <v/>
      </c>
      <c r="G22" s="169" t="str">
        <f>IF(B22&gt;0,VLOOKUP($B$22,協会登録!$A$9:$AL$115,4),"")</f>
        <v/>
      </c>
      <c r="H22" s="170"/>
      <c r="I22" s="13"/>
      <c r="J22" s="13"/>
      <c r="K22" s="13"/>
      <c r="L22" s="84" t="str">
        <f>IF(B22&gt;0,VLOOKUP($B$22,協会登録!$A$9:$AL$115,9),"")</f>
        <v/>
      </c>
      <c r="M22" s="13"/>
      <c r="N22" s="93" t="str">
        <f>IFERROR(VLOOKUP(B22,協会登録!$A$8:$J$108,10,FALSE),"")</f>
        <v/>
      </c>
    </row>
    <row r="23" spans="1:14" ht="16.5" customHeight="1" thickBot="1">
      <c r="A23" s="83" t="str">
        <f>協会登録!A16&amp;" "&amp;協会登録!B16&amp;協会登録!C16</f>
        <v xml:space="preserve">8 </v>
      </c>
      <c r="B23" s="11"/>
      <c r="D23" s="2">
        <v>8</v>
      </c>
      <c r="E23" s="82" t="str">
        <f>IF(B23&gt;0,VLOOKUP($B$23,協会登録!$A$9:$AL$115,2),"")</f>
        <v/>
      </c>
      <c r="F23" s="82" t="str">
        <f>IF(B23&gt;0,VLOOKUP($B$23,協会登録!$A$9:$AL$115,3),"")</f>
        <v/>
      </c>
      <c r="G23" s="169" t="str">
        <f>IF(B23&gt;0,VLOOKUP($B$23,協会登録!$A$9:$AL$115,4),"")</f>
        <v/>
      </c>
      <c r="H23" s="170"/>
      <c r="I23" s="13"/>
      <c r="J23" s="13"/>
      <c r="K23" s="13"/>
      <c r="L23" s="84" t="str">
        <f>IF(B23&gt;0,VLOOKUP($B$23,協会登録!$A$9:$AL$115,9),"")</f>
        <v/>
      </c>
      <c r="M23" s="13"/>
      <c r="N23" s="93" t="str">
        <f>IFERROR(VLOOKUP(B23,協会登録!$A$8:$J$108,10,FALSE),"")</f>
        <v/>
      </c>
    </row>
    <row r="24" spans="1:14" ht="16.5" customHeight="1" thickBot="1">
      <c r="A24" s="83" t="str">
        <f>協会登録!A17&amp;" "&amp;協会登録!B17&amp;協会登録!C17</f>
        <v xml:space="preserve">9 </v>
      </c>
      <c r="B24" s="11"/>
      <c r="D24" s="2">
        <v>9</v>
      </c>
      <c r="E24" s="82" t="str">
        <f>IF(B24&gt;0,VLOOKUP($B$24,協会登録!$A$9:$AL$115,2),"")</f>
        <v/>
      </c>
      <c r="F24" s="82" t="str">
        <f>IF(B24&gt;0,VLOOKUP($B$24,協会登録!$A$9:$AL$115,3),"")</f>
        <v/>
      </c>
      <c r="G24" s="169" t="str">
        <f>IF(B24&gt;0,VLOOKUP($B$24,協会登録!$A$9:$AL$115,4),"")</f>
        <v/>
      </c>
      <c r="H24" s="170"/>
      <c r="I24" s="13"/>
      <c r="J24" s="13"/>
      <c r="K24" s="13"/>
      <c r="L24" s="84" t="str">
        <f>IF(B24&gt;0,VLOOKUP($B$24,協会登録!$A$9:$AL$115,9),"")</f>
        <v/>
      </c>
      <c r="M24" s="13"/>
      <c r="N24" s="93" t="str">
        <f>IFERROR(VLOOKUP(B24,協会登録!$A$8:$J$108,10,FALSE),"")</f>
        <v/>
      </c>
    </row>
    <row r="25" spans="1:14" ht="16.5" customHeight="1" thickBot="1">
      <c r="A25" s="83" t="str">
        <f>協会登録!A18&amp;" "&amp;協会登録!B18&amp;協会登録!C18</f>
        <v xml:space="preserve">10 </v>
      </c>
      <c r="B25" s="11"/>
      <c r="D25" s="2">
        <v>10</v>
      </c>
      <c r="E25" s="82" t="str">
        <f>IF(B25&gt;0,VLOOKUP($B$25,協会登録!$A$9:$AL$115,2),"")</f>
        <v/>
      </c>
      <c r="F25" s="82" t="str">
        <f>IF(B25&gt;0,VLOOKUP($B$25,協会登録!$A$9:$AL$115,3),"")</f>
        <v/>
      </c>
      <c r="G25" s="169" t="str">
        <f>IF(B25&gt;0,VLOOKUP($B$25,協会登録!$A$9:$AL$115,4),"")</f>
        <v/>
      </c>
      <c r="H25" s="170"/>
      <c r="I25" s="13"/>
      <c r="J25" s="13"/>
      <c r="K25" s="13"/>
      <c r="L25" s="84" t="str">
        <f>IF(B25&gt;0,VLOOKUP($B$25,協会登録!$A$9:$AL$115,9),"")</f>
        <v/>
      </c>
      <c r="M25" s="13"/>
      <c r="N25" s="93" t="str">
        <f>IFERROR(VLOOKUP(B25,協会登録!$A$8:$J$108,10,FALSE),"")</f>
        <v/>
      </c>
    </row>
    <row r="26" spans="1:14" ht="16.5" customHeight="1" thickBot="1">
      <c r="A26" s="83" t="str">
        <f>協会登録!A19&amp;" "&amp;協会登録!B19&amp;協会登録!C19</f>
        <v xml:space="preserve">11 </v>
      </c>
      <c r="B26" s="11"/>
      <c r="D26" s="2">
        <v>11</v>
      </c>
      <c r="E26" s="82" t="str">
        <f>IF(B26&gt;0,VLOOKUP($B$26,協会登録!$A$9:$AL$115,2),"")</f>
        <v/>
      </c>
      <c r="F26" s="82" t="str">
        <f>IF(B26&gt;0,VLOOKUP($B$26,協会登録!$A$9:$AL$115,3),"")</f>
        <v/>
      </c>
      <c r="G26" s="169" t="str">
        <f>IF(B26&gt;0,VLOOKUP($B$26,協会登録!$A$9:$AL$115,4),"")</f>
        <v/>
      </c>
      <c r="H26" s="170"/>
      <c r="I26" s="13"/>
      <c r="J26" s="13"/>
      <c r="K26" s="13"/>
      <c r="L26" s="84" t="str">
        <f>IF(B26&gt;0,VLOOKUP($B$26,協会登録!$A$9:$AL$115,9),"")</f>
        <v/>
      </c>
      <c r="M26" s="13"/>
      <c r="N26" s="93" t="str">
        <f>IFERROR(VLOOKUP(B26,協会登録!$A$8:$J$108,10,FALSE),"")</f>
        <v/>
      </c>
    </row>
    <row r="27" spans="1:14" ht="16.5" customHeight="1" thickBot="1">
      <c r="A27" s="83" t="str">
        <f>協会登録!A20&amp;" "&amp;協会登録!B20&amp;協会登録!C20</f>
        <v xml:space="preserve">12 </v>
      </c>
      <c r="B27" s="11"/>
      <c r="D27" s="2">
        <v>12</v>
      </c>
      <c r="E27" s="82" t="str">
        <f>IF(B27&gt;0,VLOOKUP($B$27,協会登録!$A$9:$AL$115,2),"")</f>
        <v/>
      </c>
      <c r="F27" s="82" t="str">
        <f>IF(B27&gt;0,VLOOKUP($B$27,協会登録!$A$9:$AL$115,3),"")</f>
        <v/>
      </c>
      <c r="G27" s="169" t="str">
        <f>IF(B27&gt;0,VLOOKUP($B$27,協会登録!$A$9:$AL$115,4),"")</f>
        <v/>
      </c>
      <c r="H27" s="170"/>
      <c r="I27" s="13"/>
      <c r="J27" s="13"/>
      <c r="K27" s="13"/>
      <c r="L27" s="84" t="str">
        <f>IF(B27&gt;0,VLOOKUP($B$27,協会登録!$A$9:$AL$115,9),"")</f>
        <v/>
      </c>
      <c r="M27" s="13"/>
      <c r="N27" s="93" t="str">
        <f>IFERROR(VLOOKUP(B27,協会登録!$A$8:$J$108,10,FALSE),"")</f>
        <v/>
      </c>
    </row>
    <row r="28" spans="1:14" ht="16.5" customHeight="1" thickBot="1">
      <c r="A28" s="83" t="str">
        <f>協会登録!A21&amp;" "&amp;協会登録!B21&amp;協会登録!C21</f>
        <v xml:space="preserve">13 </v>
      </c>
      <c r="B28" s="11"/>
      <c r="D28" s="2">
        <v>13</v>
      </c>
      <c r="E28" s="82" t="str">
        <f>IF(B28&gt;0,VLOOKUP($B$28,協会登録!$A$9:$AL$115,2),"")</f>
        <v/>
      </c>
      <c r="F28" s="82" t="str">
        <f>IF(B28&gt;0,VLOOKUP($B$28,協会登録!$A$9:$AL$115,3),"")</f>
        <v/>
      </c>
      <c r="G28" s="169" t="str">
        <f>IF(B28&gt;0,VLOOKUP($B$28,協会登録!$A$9:$AL$115,4),"")</f>
        <v/>
      </c>
      <c r="H28" s="170"/>
      <c r="I28" s="13"/>
      <c r="J28" s="13"/>
      <c r="K28" s="13"/>
      <c r="L28" s="84" t="str">
        <f>IF(B28&gt;0,VLOOKUP($B$28,協会登録!$A$9:$AL$115,9),"")</f>
        <v/>
      </c>
      <c r="M28" s="13"/>
      <c r="N28" s="93" t="str">
        <f>IFERROR(VLOOKUP(B28,協会登録!$A$8:$J$108,10,FALSE),"")</f>
        <v/>
      </c>
    </row>
    <row r="29" spans="1:14" ht="16.5" customHeight="1" thickBot="1">
      <c r="A29" s="83" t="str">
        <f>協会登録!A22&amp;" "&amp;協会登録!B22&amp;協会登録!C22</f>
        <v xml:space="preserve">14 </v>
      </c>
      <c r="B29" s="11"/>
      <c r="D29" s="2">
        <v>14</v>
      </c>
      <c r="E29" s="82" t="str">
        <f>IF(B29&gt;0,VLOOKUP($B$29,協会登録!$A$9:$AL$115,2),"")</f>
        <v/>
      </c>
      <c r="F29" s="82" t="str">
        <f>IF(B29&gt;0,VLOOKUP($B$29,協会登録!$A$9:$AL$115,3),"")</f>
        <v/>
      </c>
      <c r="G29" s="169" t="str">
        <f>IF(B29&gt;0,VLOOKUP($B$29,協会登録!$A$9:$AL$115,4),"")</f>
        <v/>
      </c>
      <c r="H29" s="170"/>
      <c r="I29" s="13"/>
      <c r="J29" s="13"/>
      <c r="K29" s="13"/>
      <c r="L29" s="84" t="str">
        <f>IF(B29&gt;0,VLOOKUP($B$29,協会登録!$A$9:$AL$115,9),"")</f>
        <v/>
      </c>
      <c r="M29" s="13"/>
      <c r="N29" s="93" t="str">
        <f>IFERROR(VLOOKUP(B29,協会登録!$A$8:$J$108,10,FALSE),"")</f>
        <v/>
      </c>
    </row>
    <row r="30" spans="1:14" ht="16.5" customHeight="1" thickBot="1">
      <c r="A30" s="83" t="str">
        <f>協会登録!A23&amp;" "&amp;協会登録!B23&amp;協会登録!C23</f>
        <v xml:space="preserve">15 </v>
      </c>
      <c r="B30" s="11"/>
      <c r="D30" s="2">
        <v>15</v>
      </c>
      <c r="E30" s="82" t="str">
        <f>IF(B30&gt;0,VLOOKUP($B$30,協会登録!$A$9:$AL$115,2),"")</f>
        <v/>
      </c>
      <c r="F30" s="82" t="str">
        <f>IF(B30&gt;0,VLOOKUP($B$30,協会登録!$A$9:$AL$115,3),"")</f>
        <v/>
      </c>
      <c r="G30" s="169" t="str">
        <f>IF(B30&gt;0,VLOOKUP($B$30,協会登録!$A$9:$AL$115,4),"")</f>
        <v/>
      </c>
      <c r="H30" s="170"/>
      <c r="I30" s="13"/>
      <c r="J30" s="13"/>
      <c r="K30" s="13"/>
      <c r="L30" s="84" t="str">
        <f>IF(B30&gt;0,VLOOKUP($B$30,協会登録!$A$9:$AL$115,9),"")</f>
        <v/>
      </c>
      <c r="M30" s="13"/>
      <c r="N30" s="93" t="str">
        <f>IFERROR(VLOOKUP(B30,協会登録!$A$8:$J$108,10,FALSE),"")</f>
        <v/>
      </c>
    </row>
    <row r="31" spans="1:14" ht="16.5" customHeight="1" thickBot="1">
      <c r="A31" s="83" t="str">
        <f>協会登録!A24&amp;" "&amp;協会登録!B24&amp;協会登録!C24</f>
        <v xml:space="preserve">16 </v>
      </c>
      <c r="B31" s="11"/>
      <c r="D31" s="2">
        <v>16</v>
      </c>
      <c r="E31" s="82" t="str">
        <f>IF(B31&gt;0,VLOOKUP($B$31,協会登録!$A$9:$AL$115,2),"")</f>
        <v/>
      </c>
      <c r="F31" s="82" t="str">
        <f>IF(B31&gt;0,VLOOKUP($B$31,協会登録!$A$9:$AL$115,3),"")</f>
        <v/>
      </c>
      <c r="G31" s="169" t="str">
        <f>IF(B31&gt;0,VLOOKUP($B$31,協会登録!$A$9:$AL$115,4),"")</f>
        <v/>
      </c>
      <c r="H31" s="170"/>
      <c r="I31" s="13"/>
      <c r="J31" s="13"/>
      <c r="K31" s="13"/>
      <c r="L31" s="84" t="str">
        <f>IF(B31&gt;0,VLOOKUP($B$31,協会登録!$A$9:$AL$115,9),"")</f>
        <v/>
      </c>
      <c r="M31" s="13"/>
      <c r="N31" s="93" t="str">
        <f>IFERROR(VLOOKUP(B31,協会登録!$A$8:$J$108,10,FALSE),"")</f>
        <v/>
      </c>
    </row>
    <row r="32" spans="1:14" ht="16.5" customHeight="1" thickBot="1">
      <c r="A32" s="83" t="str">
        <f>協会登録!A25&amp;" "&amp;協会登録!B25&amp;協会登録!C25</f>
        <v xml:space="preserve">17 </v>
      </c>
      <c r="B32" s="11"/>
      <c r="D32" s="2">
        <v>17</v>
      </c>
      <c r="E32" s="82" t="str">
        <f>IF(B32&gt;0,VLOOKUP($B$32,協会登録!$A$9:$AL$115,2),"")</f>
        <v/>
      </c>
      <c r="F32" s="82" t="str">
        <f>IF(B32&gt;0,VLOOKUP($B$32,協会登録!$A$9:$AL$115,3),"")</f>
        <v/>
      </c>
      <c r="G32" s="169" t="str">
        <f>IF(B32&gt;0,VLOOKUP($B$32,協会登録!$A$9:$AL$115,4),"")</f>
        <v/>
      </c>
      <c r="H32" s="170"/>
      <c r="I32" s="13"/>
      <c r="J32" s="13"/>
      <c r="K32" s="13"/>
      <c r="L32" s="84" t="str">
        <f>IF(B32&gt;0,VLOOKUP($B$32,協会登録!$A$9:$AL$115,9),"")</f>
        <v/>
      </c>
      <c r="M32" s="13"/>
      <c r="N32" s="93" t="str">
        <f>IFERROR(VLOOKUP(B32,協会登録!$A$8:$J$108,10,FALSE),"")</f>
        <v/>
      </c>
    </row>
    <row r="33" spans="1:15" ht="16.5" customHeight="1" thickBot="1">
      <c r="A33" s="83" t="str">
        <f>協会登録!A26&amp;" "&amp;協会登録!B26&amp;協会登録!C26</f>
        <v xml:space="preserve">18 </v>
      </c>
      <c r="B33" s="11"/>
      <c r="D33" s="2">
        <v>18</v>
      </c>
      <c r="E33" s="82" t="str">
        <f>IF(B33&gt;0,VLOOKUP($B$33,協会登録!$A$9:$AL$115,2),"")</f>
        <v/>
      </c>
      <c r="F33" s="82" t="str">
        <f>IF(B33&gt;0,VLOOKUP($B$33,協会登録!$A$9:$AL$115,3),"")</f>
        <v/>
      </c>
      <c r="G33" s="169" t="str">
        <f>IF(B33&gt;0,VLOOKUP($B$33,協会登録!$A$9:$AL$115,4),"")</f>
        <v/>
      </c>
      <c r="H33" s="170"/>
      <c r="I33" s="13"/>
      <c r="J33" s="13"/>
      <c r="K33" s="13"/>
      <c r="L33" s="84" t="str">
        <f>IF(B33&gt;0,VLOOKUP($B$33,協会登録!$A$9:$AL$115,9),"")</f>
        <v/>
      </c>
      <c r="M33" s="13"/>
      <c r="N33" s="93" t="str">
        <f>IFERROR(VLOOKUP(B33,協会登録!$A$8:$J$108,10,FALSE),"")</f>
        <v/>
      </c>
    </row>
    <row r="34" spans="1:15" ht="16.5" customHeight="1" thickBot="1">
      <c r="A34" s="83" t="str">
        <f>協会登録!A27&amp;" "&amp;協会登録!B27&amp;協会登録!C27</f>
        <v xml:space="preserve">19 </v>
      </c>
      <c r="B34" s="11"/>
      <c r="D34" s="2">
        <v>19</v>
      </c>
      <c r="E34" s="82" t="str">
        <f>IF(B34&gt;0,VLOOKUP($B$34,協会登録!$A$9:$AL$115,2),"")</f>
        <v/>
      </c>
      <c r="F34" s="82" t="str">
        <f>IF(B34&gt;0,VLOOKUP($B$34,協会登録!$A$9:$AL$115,3),"")</f>
        <v/>
      </c>
      <c r="G34" s="169" t="str">
        <f>IF(B34&gt;0,VLOOKUP($B$34,協会登録!$A$9:$AL$115,4),"")</f>
        <v/>
      </c>
      <c r="H34" s="170"/>
      <c r="I34" s="13"/>
      <c r="J34" s="13"/>
      <c r="K34" s="13"/>
      <c r="L34" s="84" t="str">
        <f>IF(B34&gt;0,VLOOKUP($B$34,協会登録!$A$9:$AL$115,9),"")</f>
        <v/>
      </c>
      <c r="M34" s="13"/>
      <c r="N34" s="93" t="str">
        <f>IFERROR(VLOOKUP(B34,協会登録!$A$8:$J$108,10,FALSE),"")</f>
        <v/>
      </c>
    </row>
    <row r="35" spans="1:15" ht="16.5" customHeight="1" thickBot="1">
      <c r="A35" s="83" t="str">
        <f>協会登録!A28&amp;" "&amp;協会登録!B28&amp;協会登録!C28</f>
        <v xml:space="preserve">20 </v>
      </c>
      <c r="B35" s="11"/>
      <c r="D35" s="2">
        <v>20</v>
      </c>
      <c r="E35" s="82" t="str">
        <f>IF(B35&gt;0,VLOOKUP($B$35,協会登録!$A$9:$AL$115,2),"")</f>
        <v/>
      </c>
      <c r="F35" s="82" t="str">
        <f>IF(B35&gt;0,VLOOKUP($B$35,協会登録!$A$9:$AL$115,3),"")</f>
        <v/>
      </c>
      <c r="G35" s="169" t="str">
        <f>IF(B35&gt;0,VLOOKUP($B$35,協会登録!$A$9:$AL$115,4),"")</f>
        <v/>
      </c>
      <c r="H35" s="170"/>
      <c r="I35" s="13"/>
      <c r="J35" s="13"/>
      <c r="K35" s="13"/>
      <c r="L35" s="84" t="str">
        <f>IF(B35&gt;0,VLOOKUP($B$35,協会登録!$A$9:$AL$115,9),"")</f>
        <v/>
      </c>
      <c r="M35" s="13"/>
      <c r="N35" s="93" t="str">
        <f>IFERROR(VLOOKUP(B35,協会登録!$A$8:$J$108,10,FALSE),"")</f>
        <v/>
      </c>
    </row>
    <row r="36" spans="1:15" ht="16.5" customHeight="1" thickBot="1">
      <c r="A36" s="83" t="str">
        <f>協会登録!A29&amp;" "&amp;協会登録!B29&amp;協会登録!C29</f>
        <v xml:space="preserve">21 </v>
      </c>
      <c r="B36" s="11"/>
      <c r="D36" s="2">
        <v>21</v>
      </c>
      <c r="E36" s="82" t="str">
        <f>IF(B36&gt;0,VLOOKUP($B$36,協会登録!$A$9:$AL$115,2),"")</f>
        <v/>
      </c>
      <c r="F36" s="82" t="str">
        <f>IF(B36&gt;0,VLOOKUP($B$36,協会登録!$A$9:$AL$115,3),"")</f>
        <v/>
      </c>
      <c r="G36" s="169" t="str">
        <f>IF(B36&gt;0,VLOOKUP($B$36,協会登録!$A$9:$AL$115,4),"")</f>
        <v/>
      </c>
      <c r="H36" s="170"/>
      <c r="I36" s="13"/>
      <c r="J36" s="13"/>
      <c r="K36" s="13"/>
      <c r="L36" s="84" t="str">
        <f>IF(B36&gt;0,VLOOKUP($B$36,協会登録!$A$9:$AL$115,9),"")</f>
        <v/>
      </c>
      <c r="M36" s="13"/>
      <c r="N36" s="93" t="str">
        <f>IFERROR(VLOOKUP(B36,協会登録!$A$8:$J$108,10,FALSE),"")</f>
        <v/>
      </c>
    </row>
    <row r="37" spans="1:15">
      <c r="A37" s="83" t="str">
        <f>協会登録!A30&amp;" "&amp;協会登録!B30&amp;協会登録!C30</f>
        <v xml:space="preserve">22 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5" s="6" customFormat="1" ht="16.5" customHeight="1">
      <c r="A38" s="83" t="str">
        <f>協会登録!A31&amp;" "&amp;協会登録!B31&amp;協会登録!C31</f>
        <v xml:space="preserve">23 </v>
      </c>
      <c r="D38" s="7"/>
      <c r="E38" s="7" t="s">
        <v>26</v>
      </c>
      <c r="F38" s="7"/>
      <c r="G38" s="7"/>
      <c r="H38" s="7" t="s">
        <v>32</v>
      </c>
      <c r="I38" s="7"/>
      <c r="J38" s="7"/>
      <c r="K38" s="7"/>
      <c r="L38" s="7"/>
      <c r="M38" s="7"/>
      <c r="N38" s="7"/>
    </row>
    <row r="39" spans="1:15" s="6" customFormat="1" ht="16.5" customHeight="1">
      <c r="A39" s="83" t="str">
        <f>協会登録!A32&amp;" "&amp;協会登録!B32&amp;協会登録!C32</f>
        <v xml:space="preserve">24 </v>
      </c>
      <c r="D39" s="7"/>
      <c r="E39" s="7" t="s">
        <v>27</v>
      </c>
      <c r="F39" s="7"/>
      <c r="G39" s="7"/>
      <c r="H39" s="7"/>
      <c r="I39" s="7"/>
      <c r="J39" s="7"/>
      <c r="K39" s="7"/>
      <c r="L39" s="7"/>
      <c r="M39" s="7"/>
      <c r="N39" s="7"/>
    </row>
    <row r="40" spans="1:15" s="6" customFormat="1" ht="16.5" customHeight="1">
      <c r="A40" s="83" t="str">
        <f>協会登録!A33&amp;" "&amp;協会登録!B33&amp;協会登録!C33</f>
        <v xml:space="preserve">25 </v>
      </c>
      <c r="D40" s="7"/>
      <c r="F40" s="7"/>
      <c r="G40" s="7"/>
      <c r="H40" s="7" t="s">
        <v>28</v>
      </c>
      <c r="I40" s="7"/>
      <c r="J40" s="7"/>
      <c r="K40" s="7"/>
      <c r="L40" s="7"/>
      <c r="M40" s="7"/>
      <c r="N40" s="7"/>
    </row>
    <row r="41" spans="1:15" s="6" customFormat="1" ht="16.5" customHeight="1">
      <c r="A41" s="83" t="str">
        <f>協会登録!A34&amp;" "&amp;協会登録!B34&amp;協会登録!C34</f>
        <v xml:space="preserve">26 </v>
      </c>
      <c r="D41" s="7"/>
      <c r="E41" s="7"/>
      <c r="F41" s="7"/>
      <c r="G41" s="7"/>
      <c r="I41" s="7"/>
      <c r="J41" s="7"/>
      <c r="K41" s="7"/>
      <c r="L41" s="7"/>
      <c r="M41" s="7"/>
      <c r="N41" s="7"/>
    </row>
    <row r="42" spans="1:15" s="6" customFormat="1" ht="16.5" customHeight="1">
      <c r="A42" s="83" t="str">
        <f>協会登録!A35&amp;" "&amp;協会登録!B35&amp;協会登録!C35</f>
        <v xml:space="preserve">27 </v>
      </c>
      <c r="D42" s="144" t="s">
        <v>285</v>
      </c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15" s="6" customFormat="1" ht="16.5" customHeight="1">
      <c r="A43" s="83" t="str">
        <f>協会登録!A36&amp;" "&amp;協会登録!B36&amp;協会登録!C36</f>
        <v xml:space="preserve">28 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</row>
    <row r="44" spans="1:15" s="6" customFormat="1" ht="16.5" customHeight="1">
      <c r="A44" s="83" t="str">
        <f>協会登録!A37&amp;" "&amp;協会登録!B37&amp;協会登録!C37</f>
        <v xml:space="preserve">29 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</row>
    <row r="45" spans="1:15" s="6" customFormat="1" ht="16.5" customHeight="1">
      <c r="A45" s="83" t="str">
        <f>協会登録!A38&amp;" "&amp;協会登録!B38&amp;協会登録!C38</f>
        <v xml:space="preserve">30 </v>
      </c>
      <c r="D45" s="7"/>
      <c r="F45" s="15" t="s">
        <v>349</v>
      </c>
      <c r="G45" s="14" t="s">
        <v>29</v>
      </c>
      <c r="H45" s="14" t="s">
        <v>30</v>
      </c>
      <c r="I45" s="14" t="s">
        <v>31</v>
      </c>
    </row>
    <row r="46" spans="1:15" s="6" customFormat="1" ht="16.5" customHeight="1" thickBot="1">
      <c r="A46" s="83" t="str">
        <f>協会登録!A39&amp;" "&amp;協会登録!B39&amp;協会登録!C39</f>
        <v xml:space="preserve">31 </v>
      </c>
      <c r="D46" s="7"/>
      <c r="E46" s="7"/>
      <c r="J46" s="7"/>
      <c r="K46" s="7"/>
      <c r="L46" s="7"/>
      <c r="M46" s="7"/>
      <c r="N46" s="7"/>
    </row>
    <row r="47" spans="1:15" s="6" customFormat="1" ht="29.25" customHeight="1" thickBot="1">
      <c r="A47" s="83" t="str">
        <f>協会登録!A40&amp;" "&amp;協会登録!B40&amp;協会登録!C40</f>
        <v xml:space="preserve">32 </v>
      </c>
      <c r="D47" s="182"/>
      <c r="E47" s="182"/>
      <c r="F47" s="182"/>
      <c r="G47" s="182"/>
      <c r="H47" s="85" t="s">
        <v>39</v>
      </c>
      <c r="J47" s="159">
        <f>協会登録!R3</f>
        <v>0</v>
      </c>
      <c r="K47" s="159"/>
      <c r="L47" s="17" t="s">
        <v>40</v>
      </c>
      <c r="M47" s="7"/>
      <c r="N47" s="7"/>
      <c r="O47" s="88">
        <f>O1</f>
        <v>1</v>
      </c>
    </row>
    <row r="48" spans="1:15" s="6" customFormat="1" ht="16.5" customHeight="1">
      <c r="A48" s="83" t="str">
        <f>協会登録!A41&amp;" "&amp;協会登録!B41&amp;協会登録!C41</f>
        <v xml:space="preserve">33 </v>
      </c>
      <c r="D48" s="7"/>
      <c r="M48" s="7"/>
      <c r="N48" s="7"/>
    </row>
    <row r="49" spans="1:1">
      <c r="A49" s="83" t="str">
        <f>協会登録!A42&amp;" "&amp;協会登録!B42&amp;協会登録!C42</f>
        <v xml:space="preserve">34 </v>
      </c>
    </row>
    <row r="50" spans="1:1">
      <c r="A50" s="83" t="str">
        <f>協会登録!A43&amp;" "&amp;協会登録!B43&amp;協会登録!C43</f>
        <v xml:space="preserve">35 </v>
      </c>
    </row>
    <row r="51" spans="1:1">
      <c r="A51" s="83" t="str">
        <f>協会登録!A44&amp;" "&amp;協会登録!B44&amp;協会登録!C44</f>
        <v xml:space="preserve">36 </v>
      </c>
    </row>
    <row r="52" spans="1:1">
      <c r="A52" s="83" t="str">
        <f>協会登録!A45&amp;" "&amp;協会登録!B45&amp;協会登録!C45</f>
        <v xml:space="preserve">37 </v>
      </c>
    </row>
    <row r="53" spans="1:1">
      <c r="A53" s="83" t="str">
        <f>協会登録!A46&amp;" "&amp;協会登録!B46&amp;協会登録!C46</f>
        <v xml:space="preserve">38 </v>
      </c>
    </row>
    <row r="54" spans="1:1">
      <c r="A54" s="83" t="str">
        <f>協会登録!A47&amp;" "&amp;協会登録!B47&amp;協会登録!C47</f>
        <v xml:space="preserve">39 </v>
      </c>
    </row>
    <row r="55" spans="1:1">
      <c r="A55" s="83" t="str">
        <f>協会登録!A48&amp;" "&amp;協会登録!B48&amp;協会登録!C48</f>
        <v xml:space="preserve">40 </v>
      </c>
    </row>
    <row r="56" spans="1:1">
      <c r="A56" s="83" t="str">
        <f>協会登録!A49&amp;" "&amp;協会登録!B49&amp;協会登録!C49</f>
        <v xml:space="preserve">41 </v>
      </c>
    </row>
    <row r="57" spans="1:1">
      <c r="A57" s="83" t="str">
        <f>協会登録!A50&amp;" "&amp;協会登録!B50&amp;協会登録!C50</f>
        <v xml:space="preserve">42 </v>
      </c>
    </row>
    <row r="58" spans="1:1">
      <c r="A58" s="83" t="str">
        <f>協会登録!A51&amp;" "&amp;協会登録!B51&amp;協会登録!C51</f>
        <v xml:space="preserve">43 </v>
      </c>
    </row>
    <row r="59" spans="1:1">
      <c r="A59" s="83" t="str">
        <f>協会登録!A52&amp;" "&amp;協会登録!B52&amp;協会登録!C52</f>
        <v xml:space="preserve">44 </v>
      </c>
    </row>
    <row r="60" spans="1:1">
      <c r="A60" s="83" t="str">
        <f>協会登録!A53&amp;" "&amp;協会登録!B53&amp;協会登録!C53</f>
        <v xml:space="preserve">45 </v>
      </c>
    </row>
    <row r="61" spans="1:1">
      <c r="A61" s="83" t="str">
        <f>協会登録!A54&amp;" "&amp;協会登録!B54&amp;協会登録!C54</f>
        <v xml:space="preserve">46 </v>
      </c>
    </row>
    <row r="62" spans="1:1">
      <c r="A62" s="83" t="str">
        <f>協会登録!A55&amp;" "&amp;協会登録!B55&amp;協会登録!C55</f>
        <v xml:space="preserve">47 </v>
      </c>
    </row>
    <row r="63" spans="1:1">
      <c r="A63" s="83" t="str">
        <f>協会登録!A56&amp;" "&amp;協会登録!B56&amp;協会登録!C56</f>
        <v xml:space="preserve">48 </v>
      </c>
    </row>
    <row r="64" spans="1:1">
      <c r="A64" s="83" t="str">
        <f>協会登録!A57&amp;" "&amp;協会登録!B57&amp;協会登録!C57</f>
        <v xml:space="preserve">49 </v>
      </c>
    </row>
    <row r="65" spans="1:1">
      <c r="A65" s="83" t="str">
        <f>協会登録!A58&amp;" "&amp;協会登録!B58&amp;協会登録!C58</f>
        <v xml:space="preserve">50 </v>
      </c>
    </row>
    <row r="66" spans="1:1">
      <c r="A66" s="83" t="str">
        <f>協会登録!A59&amp;" "&amp;協会登録!B59&amp;協会登録!C59</f>
        <v xml:space="preserve">51 </v>
      </c>
    </row>
    <row r="67" spans="1:1">
      <c r="A67" s="83" t="str">
        <f>協会登録!A60&amp;" "&amp;協会登録!B60&amp;協会登録!C60</f>
        <v xml:space="preserve">52 </v>
      </c>
    </row>
    <row r="68" spans="1:1">
      <c r="A68" s="83" t="str">
        <f>協会登録!A61&amp;" "&amp;協会登録!B61&amp;協会登録!C61</f>
        <v xml:space="preserve">53 </v>
      </c>
    </row>
    <row r="69" spans="1:1">
      <c r="A69" s="83" t="str">
        <f>協会登録!A62&amp;" "&amp;協会登録!B62&amp;協会登録!C62</f>
        <v xml:space="preserve">54 </v>
      </c>
    </row>
    <row r="70" spans="1:1">
      <c r="A70" s="83" t="str">
        <f>協会登録!A63&amp;" "&amp;協会登録!B63&amp;協会登録!C63</f>
        <v xml:space="preserve">55 </v>
      </c>
    </row>
    <row r="71" spans="1:1">
      <c r="A71" s="83" t="str">
        <f>協会登録!A64&amp;" "&amp;協会登録!B64&amp;協会登録!C64</f>
        <v xml:space="preserve">56 </v>
      </c>
    </row>
    <row r="72" spans="1:1">
      <c r="A72" s="83" t="str">
        <f>協会登録!A65&amp;" "&amp;協会登録!B65&amp;協会登録!C65</f>
        <v xml:space="preserve">57 </v>
      </c>
    </row>
    <row r="73" spans="1:1">
      <c r="A73" s="83" t="str">
        <f>協会登録!A66&amp;" "&amp;協会登録!B66&amp;協会登録!C66</f>
        <v xml:space="preserve">58 </v>
      </c>
    </row>
    <row r="74" spans="1:1">
      <c r="A74" s="83" t="str">
        <f>協会登録!A67&amp;" "&amp;協会登録!B67&amp;協会登録!C67</f>
        <v xml:space="preserve">59 </v>
      </c>
    </row>
    <row r="75" spans="1:1">
      <c r="A75" s="83" t="str">
        <f>協会登録!A68&amp;" "&amp;協会登録!B68&amp;協会登録!C68</f>
        <v xml:space="preserve">60 </v>
      </c>
    </row>
    <row r="76" spans="1:1">
      <c r="A76" s="83" t="str">
        <f>協会登録!A69&amp;" "&amp;協会登録!B69&amp;協会登録!C69</f>
        <v xml:space="preserve">61 </v>
      </c>
    </row>
    <row r="77" spans="1:1">
      <c r="A77" s="83" t="str">
        <f>協会登録!A70&amp;" "&amp;協会登録!B70&amp;協会登録!C70</f>
        <v xml:space="preserve">62 </v>
      </c>
    </row>
    <row r="78" spans="1:1">
      <c r="A78" s="83" t="str">
        <f>協会登録!A71&amp;" "&amp;協会登録!B71&amp;協会登録!C71</f>
        <v xml:space="preserve">63 </v>
      </c>
    </row>
    <row r="79" spans="1:1">
      <c r="A79" s="83" t="str">
        <f>協会登録!A72&amp;" "&amp;協会登録!B72&amp;協会登録!C72</f>
        <v xml:space="preserve">64 </v>
      </c>
    </row>
    <row r="80" spans="1:1">
      <c r="A80" s="83" t="str">
        <f>協会登録!A73&amp;" "&amp;協会登録!B73&amp;協会登録!C73</f>
        <v xml:space="preserve">65 </v>
      </c>
    </row>
    <row r="81" spans="1:1">
      <c r="A81" s="83" t="str">
        <f>協会登録!A74&amp;" "&amp;協会登録!B74&amp;協会登録!C74</f>
        <v xml:space="preserve">66 </v>
      </c>
    </row>
    <row r="82" spans="1:1">
      <c r="A82" s="83" t="str">
        <f>協会登録!A75&amp;" "&amp;協会登録!B75&amp;協会登録!C75</f>
        <v xml:space="preserve">67 </v>
      </c>
    </row>
    <row r="83" spans="1:1">
      <c r="A83" s="83" t="str">
        <f>協会登録!A76&amp;" "&amp;協会登録!B76&amp;協会登録!C76</f>
        <v xml:space="preserve">68 </v>
      </c>
    </row>
    <row r="84" spans="1:1">
      <c r="A84" s="83" t="str">
        <f>協会登録!A77&amp;" "&amp;協会登録!B77&amp;協会登録!C77</f>
        <v xml:space="preserve">69 </v>
      </c>
    </row>
    <row r="85" spans="1:1">
      <c r="A85" s="83" t="str">
        <f>協会登録!A78&amp;" "&amp;協会登録!B78&amp;協会登録!C78</f>
        <v xml:space="preserve">70 </v>
      </c>
    </row>
    <row r="86" spans="1:1">
      <c r="A86" s="83" t="str">
        <f>協会登録!A79&amp;" "&amp;協会登録!B79&amp;協会登録!C79</f>
        <v xml:space="preserve">71 </v>
      </c>
    </row>
    <row r="87" spans="1:1">
      <c r="A87" s="83" t="str">
        <f>協会登録!A80&amp;" "&amp;協会登録!B80&amp;協会登録!C80</f>
        <v xml:space="preserve">72 </v>
      </c>
    </row>
    <row r="88" spans="1:1">
      <c r="A88" s="83" t="str">
        <f>協会登録!A81&amp;" "&amp;協会登録!B81&amp;協会登録!C81</f>
        <v xml:space="preserve">73 </v>
      </c>
    </row>
    <row r="89" spans="1:1">
      <c r="A89" s="83" t="str">
        <f>協会登録!A82&amp;" "&amp;協会登録!B82&amp;協会登録!C82</f>
        <v xml:space="preserve">74 </v>
      </c>
    </row>
    <row r="90" spans="1:1">
      <c r="A90" s="83" t="str">
        <f>協会登録!A83&amp;" "&amp;協会登録!B83&amp;協会登録!C83</f>
        <v xml:space="preserve">75 </v>
      </c>
    </row>
    <row r="91" spans="1:1">
      <c r="A91" s="83" t="str">
        <f>協会登録!A84&amp;" "&amp;協会登録!B84&amp;協会登録!C84</f>
        <v xml:space="preserve">76 </v>
      </c>
    </row>
    <row r="92" spans="1:1">
      <c r="A92" s="83" t="str">
        <f>協会登録!A85&amp;" "&amp;協会登録!B85&amp;協会登録!C85</f>
        <v xml:space="preserve">77 </v>
      </c>
    </row>
    <row r="93" spans="1:1">
      <c r="A93" s="83" t="str">
        <f>協会登録!A86&amp;" "&amp;協会登録!B86&amp;協会登録!C86</f>
        <v xml:space="preserve">78 </v>
      </c>
    </row>
    <row r="94" spans="1:1">
      <c r="A94" s="83" t="str">
        <f>協会登録!A87&amp;" "&amp;協会登録!B87&amp;協会登録!C87</f>
        <v xml:space="preserve">79 </v>
      </c>
    </row>
    <row r="95" spans="1:1">
      <c r="A95" s="83" t="str">
        <f>協会登録!A88&amp;" "&amp;協会登録!B88&amp;協会登録!C88</f>
        <v xml:space="preserve">80 </v>
      </c>
    </row>
    <row r="96" spans="1:1">
      <c r="A96" s="83" t="str">
        <f>協会登録!A89&amp;" "&amp;協会登録!B89&amp;協会登録!C89</f>
        <v xml:space="preserve">81 </v>
      </c>
    </row>
    <row r="97" spans="1:1">
      <c r="A97" s="83" t="str">
        <f>協会登録!A90&amp;" "&amp;協会登録!B90&amp;協会登録!C90</f>
        <v xml:space="preserve">82 </v>
      </c>
    </row>
    <row r="98" spans="1:1">
      <c r="A98" s="83" t="str">
        <f>協会登録!A91&amp;" "&amp;協会登録!B91&amp;協会登録!C91</f>
        <v xml:space="preserve">83 </v>
      </c>
    </row>
    <row r="99" spans="1:1">
      <c r="A99" s="83" t="str">
        <f>協会登録!A92&amp;" "&amp;協会登録!B92&amp;協会登録!C92</f>
        <v xml:space="preserve">84 </v>
      </c>
    </row>
    <row r="100" spans="1:1">
      <c r="A100" s="83" t="str">
        <f>協会登録!A93&amp;" "&amp;協会登録!B93&amp;協会登録!C93</f>
        <v xml:space="preserve">85 </v>
      </c>
    </row>
    <row r="101" spans="1:1">
      <c r="A101" s="83" t="str">
        <f>協会登録!A94&amp;" "&amp;協会登録!B94&amp;協会登録!C94</f>
        <v xml:space="preserve">86 </v>
      </c>
    </row>
    <row r="102" spans="1:1">
      <c r="A102" s="83" t="str">
        <f>協会登録!A95&amp;" "&amp;協会登録!B95&amp;協会登録!C95</f>
        <v xml:space="preserve">87 </v>
      </c>
    </row>
    <row r="103" spans="1:1">
      <c r="A103" s="83" t="str">
        <f>協会登録!A96&amp;" "&amp;協会登録!B96&amp;協会登録!C96</f>
        <v xml:space="preserve">88 </v>
      </c>
    </row>
    <row r="104" spans="1:1">
      <c r="A104" s="83" t="str">
        <f>協会登録!A97&amp;" "&amp;協会登録!B97&amp;協会登録!C97</f>
        <v xml:space="preserve">89 </v>
      </c>
    </row>
    <row r="105" spans="1:1">
      <c r="A105" s="83" t="str">
        <f>協会登録!A98&amp;" "&amp;協会登録!B98&amp;協会登録!C98</f>
        <v xml:space="preserve">90 </v>
      </c>
    </row>
    <row r="106" spans="1:1">
      <c r="A106" s="83" t="str">
        <f>協会登録!A99&amp;" "&amp;協会登録!B99&amp;協会登録!C99</f>
        <v xml:space="preserve">91 </v>
      </c>
    </row>
    <row r="107" spans="1:1">
      <c r="A107" s="83" t="str">
        <f>協会登録!A100&amp;" "&amp;協会登録!B100&amp;協会登録!C100</f>
        <v xml:space="preserve">92 </v>
      </c>
    </row>
    <row r="108" spans="1:1">
      <c r="A108" s="83" t="str">
        <f>協会登録!A101&amp;" "&amp;協会登録!B101&amp;協会登録!C101</f>
        <v xml:space="preserve">93 </v>
      </c>
    </row>
    <row r="109" spans="1:1">
      <c r="A109" s="83" t="str">
        <f>協会登録!A102&amp;" "&amp;協会登録!B102&amp;協会登録!C102</f>
        <v xml:space="preserve">94 </v>
      </c>
    </row>
    <row r="110" spans="1:1">
      <c r="A110" s="83" t="str">
        <f>協会登録!A103&amp;" "&amp;協会登録!B103&amp;協会登録!C103</f>
        <v xml:space="preserve">95 </v>
      </c>
    </row>
    <row r="111" spans="1:1">
      <c r="A111" s="83" t="str">
        <f>協会登録!A104&amp;" "&amp;協会登録!B104&amp;協会登録!C104</f>
        <v xml:space="preserve">96 </v>
      </c>
    </row>
    <row r="112" spans="1:1">
      <c r="A112" s="83" t="str">
        <f>協会登録!A105&amp;" "&amp;協会登録!B105&amp;協会登録!C105</f>
        <v xml:space="preserve">97 </v>
      </c>
    </row>
    <row r="113" spans="1:1">
      <c r="A113" s="83" t="str">
        <f>協会登録!A106&amp;" "&amp;協会登録!B106&amp;協会登録!C106</f>
        <v xml:space="preserve">98 </v>
      </c>
    </row>
    <row r="114" spans="1:1">
      <c r="A114" s="83" t="str">
        <f>協会登録!A107&amp;" "&amp;協会登録!B107&amp;協会登録!C107</f>
        <v xml:space="preserve">99 </v>
      </c>
    </row>
    <row r="115" spans="1:1">
      <c r="A115" s="83" t="str">
        <f>協会登録!A108&amp;" "&amp;協会登録!B108&amp;協会登録!C108</f>
        <v xml:space="preserve">100 </v>
      </c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</sheetData>
  <sheetProtection algorithmName="SHA-512" hashValue="zvQhuawf09sSOiFszxrqEzj/W2T+aC1I55aFOcI5Z6AXni3cFyyq1Ib2ZQ6HVo2ptRHoDS+Iy8svlGlpbzc+Ww==" saltValue="sZd2YyY69nuX6tfqdgL2Kw==" spinCount="100000" sheet="1"/>
  <mergeCells count="39">
    <mergeCell ref="D47:G47"/>
    <mergeCell ref="J47:K47"/>
    <mergeCell ref="G35:H35"/>
    <mergeCell ref="G36:H36"/>
    <mergeCell ref="D42:N44"/>
    <mergeCell ref="G33:H33"/>
    <mergeCell ref="G34:H34"/>
    <mergeCell ref="G32:H32"/>
    <mergeCell ref="G31:H31"/>
    <mergeCell ref="G30:H30"/>
    <mergeCell ref="G27:H27"/>
    <mergeCell ref="G28:H28"/>
    <mergeCell ref="G26:H26"/>
    <mergeCell ref="D3:E3"/>
    <mergeCell ref="G29:H29"/>
    <mergeCell ref="F9:G9"/>
    <mergeCell ref="G25:H25"/>
    <mergeCell ref="G22:H22"/>
    <mergeCell ref="G24:H24"/>
    <mergeCell ref="G23:H23"/>
    <mergeCell ref="G17:H17"/>
    <mergeCell ref="G21:H21"/>
    <mergeCell ref="A5:B6"/>
    <mergeCell ref="G16:H16"/>
    <mergeCell ref="G15:H15"/>
    <mergeCell ref="F5:H5"/>
    <mergeCell ref="F10:G10"/>
    <mergeCell ref="F7:G7"/>
    <mergeCell ref="F8:G8"/>
    <mergeCell ref="G1:N1"/>
    <mergeCell ref="G18:H18"/>
    <mergeCell ref="E15:F15"/>
    <mergeCell ref="G19:H19"/>
    <mergeCell ref="G20:H20"/>
    <mergeCell ref="F11:G11"/>
    <mergeCell ref="E1:F1"/>
    <mergeCell ref="F12:G12"/>
    <mergeCell ref="F13:G13"/>
    <mergeCell ref="F6:L6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O117"/>
  <sheetViews>
    <sheetView showZeros="0" zoomScaleNormal="100" zoomScaleSheetLayoutView="100" workbookViewId="0">
      <selection activeCell="O1" sqref="O1:O1048576"/>
    </sheetView>
  </sheetViews>
  <sheetFormatPr defaultRowHeight="13.2"/>
  <cols>
    <col min="1" max="1" width="14" customWidth="1"/>
    <col min="2" max="2" width="8" customWidth="1"/>
    <col min="3" max="3" width="4.44140625" customWidth="1"/>
    <col min="4" max="4" width="3.109375" customWidth="1"/>
    <col min="5" max="6" width="7.88671875" customWidth="1"/>
    <col min="7" max="8" width="7.77734375" customWidth="1"/>
    <col min="9" max="9" width="8.109375" customWidth="1"/>
    <col min="10" max="13" width="7.77734375" customWidth="1"/>
    <col min="14" max="14" width="9.21875" customWidth="1"/>
  </cols>
  <sheetData>
    <row r="1" spans="1:15" ht="29.25" customHeight="1" thickBot="1">
      <c r="D1" s="16"/>
      <c r="E1" s="158" t="s">
        <v>352</v>
      </c>
      <c r="F1" s="158"/>
      <c r="G1" s="167" t="s">
        <v>340</v>
      </c>
      <c r="H1" s="167"/>
      <c r="I1" s="167"/>
      <c r="J1" s="167"/>
      <c r="K1" s="167"/>
      <c r="L1" s="167"/>
      <c r="M1" s="167"/>
      <c r="N1" s="168"/>
      <c r="O1" s="87">
        <f>高校総体!O48</f>
        <v>1</v>
      </c>
    </row>
    <row r="2" spans="1:15" ht="7.5" customHeight="1" thickBot="1"/>
    <row r="3" spans="1:15" ht="30" customHeight="1" thickBot="1">
      <c r="D3" s="180" t="str">
        <f>協会登録!E3&amp;"子"</f>
        <v>子</v>
      </c>
      <c r="E3" s="181"/>
    </row>
    <row r="5" spans="1:15" ht="22.5" customHeight="1">
      <c r="A5" s="175" t="s">
        <v>277</v>
      </c>
      <c r="B5" s="175"/>
      <c r="E5" s="85" t="s">
        <v>0</v>
      </c>
      <c r="F5" s="146" t="str">
        <f>協会登録!B3</f>
        <v>岱志　　　　　</v>
      </c>
      <c r="G5" s="146"/>
      <c r="H5" s="146"/>
      <c r="I5" s="1"/>
      <c r="J5" s="1"/>
      <c r="K5" s="1"/>
      <c r="L5" s="1"/>
    </row>
    <row r="6" spans="1:15" ht="14.25" customHeight="1">
      <c r="A6" s="175"/>
      <c r="B6" s="175"/>
      <c r="E6" s="108" t="s">
        <v>22</v>
      </c>
      <c r="F6" s="174">
        <f>協会登録!H3</f>
        <v>0</v>
      </c>
      <c r="G6" s="174"/>
      <c r="H6" s="174"/>
      <c r="I6" s="174"/>
      <c r="J6" s="174"/>
      <c r="K6" s="174"/>
      <c r="L6" s="174"/>
    </row>
    <row r="7" spans="1:15">
      <c r="E7" s="108" t="s">
        <v>278</v>
      </c>
      <c r="F7" s="177">
        <f>協会登録!N3</f>
        <v>0</v>
      </c>
      <c r="G7" s="178"/>
      <c r="H7" s="1"/>
      <c r="I7" s="1"/>
      <c r="J7" s="1"/>
      <c r="K7" s="1"/>
      <c r="L7" s="1"/>
    </row>
    <row r="8" spans="1:15">
      <c r="E8" s="108" t="s">
        <v>280</v>
      </c>
      <c r="F8" s="179">
        <f>協会登録!P3</f>
        <v>0</v>
      </c>
      <c r="G8" s="174"/>
      <c r="H8" s="1"/>
      <c r="I8" s="1"/>
      <c r="J8" s="1"/>
      <c r="K8" s="1"/>
      <c r="L8" s="1"/>
    </row>
    <row r="9" spans="1:15">
      <c r="E9" s="109" t="s">
        <v>21</v>
      </c>
      <c r="F9" s="157"/>
      <c r="G9" s="152"/>
      <c r="H9" s="1"/>
      <c r="I9" s="1"/>
      <c r="J9" s="1"/>
      <c r="K9" s="1"/>
      <c r="L9" s="1"/>
    </row>
    <row r="10" spans="1:15" ht="18.75" customHeight="1">
      <c r="E10" s="108" t="s">
        <v>279</v>
      </c>
      <c r="F10" s="146">
        <f>協会登録!B6</f>
        <v>0</v>
      </c>
      <c r="G10" s="146"/>
      <c r="H10" s="1"/>
      <c r="I10" s="1"/>
      <c r="J10" s="1"/>
      <c r="K10" s="1"/>
      <c r="L10" s="1"/>
    </row>
    <row r="11" spans="1:15">
      <c r="E11" s="85" t="s">
        <v>23</v>
      </c>
      <c r="F11" s="157"/>
      <c r="G11" s="152"/>
      <c r="H11" s="1"/>
      <c r="I11" s="1"/>
      <c r="J11" s="1"/>
      <c r="K11" s="1"/>
      <c r="L11" s="1"/>
    </row>
    <row r="12" spans="1:15">
      <c r="E12" s="107" t="s">
        <v>24</v>
      </c>
      <c r="F12" s="152"/>
      <c r="G12" s="152"/>
      <c r="H12" s="1"/>
      <c r="I12" s="1"/>
      <c r="J12" s="1"/>
      <c r="K12" s="1"/>
      <c r="L12" s="1"/>
    </row>
    <row r="13" spans="1:15" ht="7.5" customHeight="1">
      <c r="E13" s="1"/>
      <c r="F13" s="173"/>
      <c r="G13" s="173"/>
      <c r="H13" s="1"/>
      <c r="I13" s="1"/>
      <c r="J13" s="1"/>
      <c r="K13" s="1"/>
      <c r="L13" s="1"/>
    </row>
    <row r="14" spans="1:15" ht="7.5" customHeight="1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6.25" customHeight="1" thickBot="1">
      <c r="A15" s="3" t="s">
        <v>36</v>
      </c>
      <c r="B15" s="4" t="s">
        <v>35</v>
      </c>
      <c r="D15" s="2" t="s">
        <v>25</v>
      </c>
      <c r="E15" s="171" t="s">
        <v>34</v>
      </c>
      <c r="F15" s="172"/>
      <c r="G15" s="163" t="s">
        <v>343</v>
      </c>
      <c r="H15" s="176"/>
      <c r="I15" s="91" t="s">
        <v>338</v>
      </c>
      <c r="J15" s="91" t="s">
        <v>266</v>
      </c>
      <c r="K15" s="91" t="s">
        <v>269</v>
      </c>
      <c r="L15" s="94" t="s">
        <v>19</v>
      </c>
      <c r="M15" s="92" t="s">
        <v>267</v>
      </c>
      <c r="N15" s="95" t="s">
        <v>347</v>
      </c>
    </row>
    <row r="16" spans="1:15" ht="16.5" customHeight="1" thickBot="1">
      <c r="A16" s="83" t="str">
        <f>協会登録!A9&amp;" "&amp;協会登録!B9&amp;協会登録!C9</f>
        <v xml:space="preserve">1 </v>
      </c>
      <c r="B16" s="11"/>
      <c r="D16" s="2">
        <v>1</v>
      </c>
      <c r="E16" s="82" t="str">
        <f>IF(B16&gt;0,VLOOKUP($B$16,協会登録!$A$9:$AL$115,2),"")</f>
        <v/>
      </c>
      <c r="F16" s="82" t="str">
        <f>IF(B16&gt;0,VLOOKUP($B$16,協会登録!$A$9:$AL$115,3),"")</f>
        <v/>
      </c>
      <c r="G16" s="169" t="str">
        <f>IF(B16&gt;0,VLOOKUP($B$16,協会登録!$A$9:$AL$115,4),"")</f>
        <v/>
      </c>
      <c r="H16" s="170"/>
      <c r="I16" s="13"/>
      <c r="J16" s="13"/>
      <c r="K16" s="13"/>
      <c r="L16" s="84" t="str">
        <f>IF(B16&gt;0,VLOOKUP($B$16,協会登録!$A$9:$AL$115,9),"")</f>
        <v/>
      </c>
      <c r="M16" s="13"/>
      <c r="N16" s="93" t="str">
        <f>IFERROR(VLOOKUP(B16,協会登録!$A$8:$J$108,10,FALSE),"")</f>
        <v/>
      </c>
    </row>
    <row r="17" spans="1:14" ht="16.5" customHeight="1" thickBot="1">
      <c r="A17" s="83" t="str">
        <f>協会登録!A10&amp;" "&amp;協会登録!B10&amp;協会登録!C10</f>
        <v xml:space="preserve">2 </v>
      </c>
      <c r="B17" s="11"/>
      <c r="D17" s="2">
        <v>2</v>
      </c>
      <c r="E17" s="82" t="str">
        <f>IF(B17&gt;0,VLOOKUP($B$17,協会登録!$A$9:$AL$115,2),"")</f>
        <v/>
      </c>
      <c r="F17" s="82" t="str">
        <f>IF(B17&gt;0,VLOOKUP($B$17,協会登録!$A$9:$AL$115,3),"")</f>
        <v/>
      </c>
      <c r="G17" s="169" t="str">
        <f>IF(B17&gt;0,VLOOKUP($B$17,協会登録!$A$9:$AL$115,4),"")</f>
        <v/>
      </c>
      <c r="H17" s="170"/>
      <c r="I17" s="13"/>
      <c r="J17" s="13"/>
      <c r="K17" s="13"/>
      <c r="L17" s="84" t="str">
        <f>IF(B17&gt;0,VLOOKUP($B$17,協会登録!$A$9:$AL$115,9),"")</f>
        <v/>
      </c>
      <c r="M17" s="13"/>
      <c r="N17" s="93" t="str">
        <f>IFERROR(VLOOKUP(B17,協会登録!$A$8:$J$108,10,FALSE),"")</f>
        <v/>
      </c>
    </row>
    <row r="18" spans="1:14" ht="16.5" customHeight="1" thickBot="1">
      <c r="A18" s="83" t="str">
        <f>協会登録!A11&amp;" "&amp;協会登録!B11&amp;協会登録!C11</f>
        <v xml:space="preserve">3 </v>
      </c>
      <c r="B18" s="11"/>
      <c r="D18" s="2">
        <v>3</v>
      </c>
      <c r="E18" s="82" t="str">
        <f>IF(B18&gt;0,VLOOKUP($B$18,協会登録!$A$9:$AL$115,2),"")</f>
        <v/>
      </c>
      <c r="F18" s="82" t="str">
        <f>IF(B18&gt;0,VLOOKUP($B$18,協会登録!$A$9:$AL$115,3),"")</f>
        <v/>
      </c>
      <c r="G18" s="169" t="str">
        <f>IF(B18&gt;0,VLOOKUP($B$18,協会登録!$A$9:$AL$115,4),"")</f>
        <v/>
      </c>
      <c r="H18" s="170"/>
      <c r="I18" s="13"/>
      <c r="J18" s="13"/>
      <c r="K18" s="13"/>
      <c r="L18" s="84" t="str">
        <f>IF(B18&gt;0,VLOOKUP($B$18,協会登録!$A$9:$AL$115,9),"")</f>
        <v/>
      </c>
      <c r="M18" s="13"/>
      <c r="N18" s="93" t="str">
        <f>IFERROR(VLOOKUP(B18,協会登録!$A$8:$J$108,10,FALSE),"")</f>
        <v/>
      </c>
    </row>
    <row r="19" spans="1:14" ht="16.5" customHeight="1" thickBot="1">
      <c r="A19" s="83" t="str">
        <f>協会登録!A12&amp;" "&amp;協会登録!B12&amp;協会登録!C12</f>
        <v xml:space="preserve">4 </v>
      </c>
      <c r="B19" s="11"/>
      <c r="D19" s="2">
        <v>4</v>
      </c>
      <c r="E19" s="82" t="str">
        <f>IF(B19&gt;0,VLOOKUP($B$19,協会登録!$A$9:$AL$115,2),"")</f>
        <v/>
      </c>
      <c r="F19" s="82" t="str">
        <f>IF(B19&gt;0,VLOOKUP($B$19,協会登録!$A$9:$AL$115,3),"")</f>
        <v/>
      </c>
      <c r="G19" s="169" t="str">
        <f>IF(B19&gt;0,VLOOKUP($B$19,協会登録!$A$9:$AL$115,4),"")</f>
        <v/>
      </c>
      <c r="H19" s="170"/>
      <c r="I19" s="13"/>
      <c r="J19" s="13"/>
      <c r="K19" s="13"/>
      <c r="L19" s="84" t="str">
        <f>IF(B19&gt;0,VLOOKUP($B$19,協会登録!$A$9:$AL$115,9),"")</f>
        <v/>
      </c>
      <c r="M19" s="13"/>
      <c r="N19" s="93" t="str">
        <f>IFERROR(VLOOKUP(B19,協会登録!$A$8:$J$108,10,FALSE),"")</f>
        <v/>
      </c>
    </row>
    <row r="20" spans="1:14" ht="16.5" customHeight="1" thickBot="1">
      <c r="A20" s="83" t="str">
        <f>協会登録!A13&amp;" "&amp;協会登録!B13&amp;協会登録!C13</f>
        <v xml:space="preserve">5 </v>
      </c>
      <c r="B20" s="11"/>
      <c r="D20" s="2">
        <v>5</v>
      </c>
      <c r="E20" s="82" t="str">
        <f>IF(B20&gt;0,VLOOKUP($B$20,協会登録!$A$9:$AL$115,2),"")</f>
        <v/>
      </c>
      <c r="F20" s="82" t="str">
        <f>IF(B20&gt;0,VLOOKUP($B$20,協会登録!$A$9:$AL$115,3),"")</f>
        <v/>
      </c>
      <c r="G20" s="169" t="str">
        <f>IF(B20&gt;0,VLOOKUP($B$20,協会登録!$A$9:$AL$115,4),"")</f>
        <v/>
      </c>
      <c r="H20" s="170"/>
      <c r="I20" s="13"/>
      <c r="J20" s="13"/>
      <c r="K20" s="13"/>
      <c r="L20" s="84" t="str">
        <f>IF(B20&gt;0,VLOOKUP($B$20,協会登録!$A$9:$AL$115,9),"")</f>
        <v/>
      </c>
      <c r="M20" s="13"/>
      <c r="N20" s="93" t="str">
        <f>IFERROR(VLOOKUP(B20,協会登録!$A$8:$J$108,10,FALSE),"")</f>
        <v/>
      </c>
    </row>
    <row r="21" spans="1:14" ht="16.5" customHeight="1" thickBot="1">
      <c r="A21" s="83" t="str">
        <f>協会登録!A14&amp;" "&amp;協会登録!B14&amp;協会登録!C14</f>
        <v xml:space="preserve">6 </v>
      </c>
      <c r="B21" s="11"/>
      <c r="D21" s="2">
        <v>6</v>
      </c>
      <c r="E21" s="82" t="str">
        <f>IF(B21&gt;0,VLOOKUP($B$21,協会登録!$A$9:$AL$115,2),"")</f>
        <v/>
      </c>
      <c r="F21" s="82" t="str">
        <f>IF(B21&gt;0,VLOOKUP($B$21,協会登録!$A$9:$AL$115,3),"")</f>
        <v/>
      </c>
      <c r="G21" s="169" t="str">
        <f>IF(B21&gt;0,VLOOKUP($B$21,協会登録!$A$9:$AL$115,4),"")</f>
        <v/>
      </c>
      <c r="H21" s="170"/>
      <c r="I21" s="13"/>
      <c r="J21" s="13"/>
      <c r="K21" s="13"/>
      <c r="L21" s="84" t="str">
        <f>IF(B21&gt;0,VLOOKUP($B$21,協会登録!$A$9:$AL$115,9),"")</f>
        <v/>
      </c>
      <c r="M21" s="13"/>
      <c r="N21" s="93" t="str">
        <f>IFERROR(VLOOKUP(B21,協会登録!$A$8:$J$108,10,FALSE),"")</f>
        <v/>
      </c>
    </row>
    <row r="22" spans="1:14" ht="16.5" customHeight="1" thickBot="1">
      <c r="A22" s="83" t="str">
        <f>協会登録!A15&amp;" "&amp;協会登録!B15&amp;協会登録!C15</f>
        <v xml:space="preserve">7 </v>
      </c>
      <c r="B22" s="11"/>
      <c r="D22" s="2">
        <v>7</v>
      </c>
      <c r="E22" s="82" t="str">
        <f>IF(B22&gt;0,VLOOKUP($B$22,協会登録!$A$9:$AL$115,2),"")</f>
        <v/>
      </c>
      <c r="F22" s="82" t="str">
        <f>IF(B22&gt;0,VLOOKUP($B$22,協会登録!$A$9:$AL$115,3),"")</f>
        <v/>
      </c>
      <c r="G22" s="169" t="str">
        <f>IF(B22&gt;0,VLOOKUP($B$22,協会登録!$A$9:$AL$115,4),"")</f>
        <v/>
      </c>
      <c r="H22" s="170"/>
      <c r="I22" s="13"/>
      <c r="J22" s="13"/>
      <c r="K22" s="13"/>
      <c r="L22" s="84" t="str">
        <f>IF(B22&gt;0,VLOOKUP($B$22,協会登録!$A$9:$AL$115,9),"")</f>
        <v/>
      </c>
      <c r="M22" s="13"/>
      <c r="N22" s="93" t="str">
        <f>IFERROR(VLOOKUP(B22,協会登録!$A$8:$J$108,10,FALSE),"")</f>
        <v/>
      </c>
    </row>
    <row r="23" spans="1:14" ht="16.5" customHeight="1" thickBot="1">
      <c r="A23" s="83" t="str">
        <f>協会登録!A16&amp;" "&amp;協会登録!B16&amp;協会登録!C16</f>
        <v xml:space="preserve">8 </v>
      </c>
      <c r="B23" s="11"/>
      <c r="D23" s="2">
        <v>8</v>
      </c>
      <c r="E23" s="82" t="str">
        <f>IF(B23&gt;0,VLOOKUP($B$23,協会登録!$A$9:$AL$115,2),"")</f>
        <v/>
      </c>
      <c r="F23" s="82" t="str">
        <f>IF(B23&gt;0,VLOOKUP($B$23,協会登録!$A$9:$AL$115,3),"")</f>
        <v/>
      </c>
      <c r="G23" s="169" t="str">
        <f>IF(B23&gt;0,VLOOKUP($B$23,協会登録!$A$9:$AL$115,4),"")</f>
        <v/>
      </c>
      <c r="H23" s="170"/>
      <c r="I23" s="13"/>
      <c r="J23" s="13"/>
      <c r="K23" s="13"/>
      <c r="L23" s="84" t="str">
        <f>IF(B23&gt;0,VLOOKUP($B$23,協会登録!$A$9:$AL$115,9),"")</f>
        <v/>
      </c>
      <c r="M23" s="13"/>
      <c r="N23" s="93" t="str">
        <f>IFERROR(VLOOKUP(B23,協会登録!$A$8:$J$108,10,FALSE),"")</f>
        <v/>
      </c>
    </row>
    <row r="24" spans="1:14" ht="16.5" customHeight="1" thickBot="1">
      <c r="A24" s="83" t="str">
        <f>協会登録!A17&amp;" "&amp;協会登録!B17&amp;協会登録!C17</f>
        <v xml:space="preserve">9 </v>
      </c>
      <c r="B24" s="11"/>
      <c r="D24" s="2">
        <v>9</v>
      </c>
      <c r="E24" s="82" t="str">
        <f>IF(B24&gt;0,VLOOKUP($B$24,協会登録!$A$9:$AL$115,2),"")</f>
        <v/>
      </c>
      <c r="F24" s="82" t="str">
        <f>IF(B24&gt;0,VLOOKUP($B$24,協会登録!$A$9:$AL$115,3),"")</f>
        <v/>
      </c>
      <c r="G24" s="169" t="str">
        <f>IF(B24&gt;0,VLOOKUP($B$24,協会登録!$A$9:$AL$115,4),"")</f>
        <v/>
      </c>
      <c r="H24" s="170"/>
      <c r="I24" s="13"/>
      <c r="J24" s="13"/>
      <c r="K24" s="13"/>
      <c r="L24" s="84" t="str">
        <f>IF(B24&gt;0,VLOOKUP($B$24,協会登録!$A$9:$AL$115,9),"")</f>
        <v/>
      </c>
      <c r="M24" s="13"/>
      <c r="N24" s="93" t="str">
        <f>IFERROR(VLOOKUP(B24,協会登録!$A$8:$J$108,10,FALSE),"")</f>
        <v/>
      </c>
    </row>
    <row r="25" spans="1:14" ht="16.5" customHeight="1" thickBot="1">
      <c r="A25" s="83" t="str">
        <f>協会登録!A18&amp;" "&amp;協会登録!B18&amp;協会登録!C18</f>
        <v xml:space="preserve">10 </v>
      </c>
      <c r="B25" s="11"/>
      <c r="D25" s="2">
        <v>10</v>
      </c>
      <c r="E25" s="82" t="str">
        <f>IF(B25&gt;0,VLOOKUP($B$25,協会登録!$A$9:$AL$115,2),"")</f>
        <v/>
      </c>
      <c r="F25" s="82" t="str">
        <f>IF(B25&gt;0,VLOOKUP($B$25,協会登録!$A$9:$AL$115,3),"")</f>
        <v/>
      </c>
      <c r="G25" s="169" t="str">
        <f>IF(B25&gt;0,VLOOKUP($B$25,協会登録!$A$9:$AL$115,4),"")</f>
        <v/>
      </c>
      <c r="H25" s="170"/>
      <c r="I25" s="13"/>
      <c r="J25" s="13"/>
      <c r="K25" s="13"/>
      <c r="L25" s="84" t="str">
        <f>IF(B25&gt;0,VLOOKUP($B$25,協会登録!$A$9:$AL$115,9),"")</f>
        <v/>
      </c>
      <c r="M25" s="13"/>
      <c r="N25" s="93" t="str">
        <f>IFERROR(VLOOKUP(B25,協会登録!$A$8:$J$108,10,FALSE),"")</f>
        <v/>
      </c>
    </row>
    <row r="26" spans="1:14" ht="16.5" customHeight="1" thickBot="1">
      <c r="A26" s="83" t="str">
        <f>協会登録!A19&amp;" "&amp;協会登録!B19&amp;協会登録!C19</f>
        <v xml:space="preserve">11 </v>
      </c>
      <c r="B26" s="11"/>
      <c r="D26" s="2">
        <v>11</v>
      </c>
      <c r="E26" s="82" t="str">
        <f>IF(B26&gt;0,VLOOKUP($B$26,協会登録!$A$9:$AL$115,2),"")</f>
        <v/>
      </c>
      <c r="F26" s="82" t="str">
        <f>IF(B26&gt;0,VLOOKUP($B$26,協会登録!$A$9:$AL$115,3),"")</f>
        <v/>
      </c>
      <c r="G26" s="169" t="str">
        <f>IF(B26&gt;0,VLOOKUP($B$26,協会登録!$A$9:$AL$115,4),"")</f>
        <v/>
      </c>
      <c r="H26" s="170"/>
      <c r="I26" s="13"/>
      <c r="J26" s="13"/>
      <c r="K26" s="13"/>
      <c r="L26" s="84" t="str">
        <f>IF(B26&gt;0,VLOOKUP($B$26,協会登録!$A$9:$AL$115,9),"")</f>
        <v/>
      </c>
      <c r="M26" s="13"/>
      <c r="N26" s="93" t="str">
        <f>IFERROR(VLOOKUP(B26,協会登録!$A$8:$J$108,10,FALSE),"")</f>
        <v/>
      </c>
    </row>
    <row r="27" spans="1:14" ht="16.5" customHeight="1" thickBot="1">
      <c r="A27" s="83" t="str">
        <f>協会登録!A20&amp;" "&amp;協会登録!B20&amp;協会登録!C20</f>
        <v xml:space="preserve">12 </v>
      </c>
      <c r="B27" s="11"/>
      <c r="D27" s="2">
        <v>12</v>
      </c>
      <c r="E27" s="82" t="str">
        <f>IF(B27&gt;0,VLOOKUP($B$27,協会登録!$A$9:$AL$115,2),"")</f>
        <v/>
      </c>
      <c r="F27" s="82" t="str">
        <f>IF(B27&gt;0,VLOOKUP($B$27,協会登録!$A$9:$AL$115,3),"")</f>
        <v/>
      </c>
      <c r="G27" s="169" t="str">
        <f>IF(B27&gt;0,VLOOKUP($B$27,協会登録!$A$9:$AL$115,4),"")</f>
        <v/>
      </c>
      <c r="H27" s="170"/>
      <c r="I27" s="13"/>
      <c r="J27" s="13"/>
      <c r="K27" s="13"/>
      <c r="L27" s="84" t="str">
        <f>IF(B27&gt;0,VLOOKUP($B$27,協会登録!$A$9:$AL$115,9),"")</f>
        <v/>
      </c>
      <c r="M27" s="13"/>
      <c r="N27" s="93" t="str">
        <f>IFERROR(VLOOKUP(B27,協会登録!$A$8:$J$108,10,FALSE),"")</f>
        <v/>
      </c>
    </row>
    <row r="28" spans="1:14" ht="16.5" customHeight="1" thickBot="1">
      <c r="A28" s="83" t="str">
        <f>協会登録!A21&amp;" "&amp;協会登録!B21&amp;協会登録!C21</f>
        <v xml:space="preserve">13 </v>
      </c>
      <c r="B28" s="11"/>
      <c r="D28" s="2">
        <v>13</v>
      </c>
      <c r="E28" s="82" t="str">
        <f>IF(B28&gt;0,VLOOKUP($B$28,協会登録!$A$9:$AL$115,2),"")</f>
        <v/>
      </c>
      <c r="F28" s="82" t="str">
        <f>IF(B28&gt;0,VLOOKUP($B$28,協会登録!$A$9:$AL$115,3),"")</f>
        <v/>
      </c>
      <c r="G28" s="169" t="str">
        <f>IF(B28&gt;0,VLOOKUP($B$28,協会登録!$A$9:$AL$115,4),"")</f>
        <v/>
      </c>
      <c r="H28" s="170"/>
      <c r="I28" s="13"/>
      <c r="J28" s="13"/>
      <c r="K28" s="13"/>
      <c r="L28" s="84" t="str">
        <f>IF(B28&gt;0,VLOOKUP($B$28,協会登録!$A$9:$AL$115,9),"")</f>
        <v/>
      </c>
      <c r="M28" s="13"/>
      <c r="N28" s="93" t="str">
        <f>IFERROR(VLOOKUP(B28,協会登録!$A$8:$J$108,10,FALSE),"")</f>
        <v/>
      </c>
    </row>
    <row r="29" spans="1:14" ht="16.5" customHeight="1" thickBot="1">
      <c r="A29" s="83" t="str">
        <f>協会登録!A22&amp;" "&amp;協会登録!B22&amp;協会登録!C22</f>
        <v xml:space="preserve">14 </v>
      </c>
      <c r="B29" s="11"/>
      <c r="D29" s="2">
        <v>14</v>
      </c>
      <c r="E29" s="82" t="str">
        <f>IF(B29&gt;0,VLOOKUP($B$29,協会登録!$A$9:$AL$115,2),"")</f>
        <v/>
      </c>
      <c r="F29" s="82" t="str">
        <f>IF(B29&gt;0,VLOOKUP($B$29,協会登録!$A$9:$AL$115,3),"")</f>
        <v/>
      </c>
      <c r="G29" s="169" t="str">
        <f>IF(B29&gt;0,VLOOKUP($B$29,協会登録!$A$9:$AL$115,4),"")</f>
        <v/>
      </c>
      <c r="H29" s="170"/>
      <c r="I29" s="13"/>
      <c r="J29" s="13"/>
      <c r="K29" s="13"/>
      <c r="L29" s="84" t="str">
        <f>IF(B29&gt;0,VLOOKUP($B$29,協会登録!$A$9:$AL$115,9),"")</f>
        <v/>
      </c>
      <c r="M29" s="13"/>
      <c r="N29" s="93" t="str">
        <f>IFERROR(VLOOKUP(B29,協会登録!$A$8:$J$108,10,FALSE),"")</f>
        <v/>
      </c>
    </row>
    <row r="30" spans="1:14" ht="16.5" customHeight="1" thickBot="1">
      <c r="A30" s="83" t="str">
        <f>協会登録!A23&amp;" "&amp;協会登録!B23&amp;協会登録!C23</f>
        <v xml:space="preserve">15 </v>
      </c>
      <c r="B30" s="11"/>
      <c r="D30" s="2">
        <v>15</v>
      </c>
      <c r="E30" s="82" t="str">
        <f>IF(B30&gt;0,VLOOKUP($B$30,協会登録!$A$9:$AL$115,2),"")</f>
        <v/>
      </c>
      <c r="F30" s="82" t="str">
        <f>IF(B30&gt;0,VLOOKUP($B$30,協会登録!$A$9:$AL$115,3),"")</f>
        <v/>
      </c>
      <c r="G30" s="169" t="str">
        <f>IF(B30&gt;0,VLOOKUP($B$30,協会登録!$A$9:$AL$115,4),"")</f>
        <v/>
      </c>
      <c r="H30" s="170"/>
      <c r="I30" s="13"/>
      <c r="J30" s="13"/>
      <c r="K30" s="13"/>
      <c r="L30" s="84" t="str">
        <f>IF(B30&gt;0,VLOOKUP($B$30,協会登録!$A$9:$AL$115,9),"")</f>
        <v/>
      </c>
      <c r="M30" s="13"/>
      <c r="N30" s="93" t="str">
        <f>IFERROR(VLOOKUP(B30,協会登録!$A$8:$J$108,10,FALSE),"")</f>
        <v/>
      </c>
    </row>
    <row r="31" spans="1:14" ht="16.5" customHeight="1" thickBot="1">
      <c r="A31" s="83" t="str">
        <f>協会登録!A24&amp;" "&amp;協会登録!B24&amp;協会登録!C24</f>
        <v xml:space="preserve">16 </v>
      </c>
      <c r="B31" s="11"/>
      <c r="D31" s="2">
        <v>16</v>
      </c>
      <c r="E31" s="82" t="str">
        <f>IF(B31&gt;0,VLOOKUP($B$31,協会登録!$A$9:$AL$115,2),"")</f>
        <v/>
      </c>
      <c r="F31" s="82" t="str">
        <f>IF(B31&gt;0,VLOOKUP($B$31,協会登録!$A$9:$AL$115,3),"")</f>
        <v/>
      </c>
      <c r="G31" s="169" t="str">
        <f>IF(B31&gt;0,VLOOKUP($B$31,協会登録!$A$9:$AL$115,4),"")</f>
        <v/>
      </c>
      <c r="H31" s="170"/>
      <c r="I31" s="13"/>
      <c r="J31" s="13"/>
      <c r="K31" s="13"/>
      <c r="L31" s="84" t="str">
        <f>IF(B31&gt;0,VLOOKUP($B$31,協会登録!$A$9:$AL$115,9),"")</f>
        <v/>
      </c>
      <c r="M31" s="13"/>
      <c r="N31" s="93" t="str">
        <f>IFERROR(VLOOKUP(B31,協会登録!$A$8:$J$108,10,FALSE),"")</f>
        <v/>
      </c>
    </row>
    <row r="32" spans="1:14" ht="16.5" customHeight="1" thickBot="1">
      <c r="A32" s="83" t="str">
        <f>協会登録!A25&amp;" "&amp;協会登録!B25&amp;協会登録!C25</f>
        <v xml:space="preserve">17 </v>
      </c>
      <c r="B32" s="11"/>
      <c r="D32" s="2">
        <v>17</v>
      </c>
      <c r="E32" s="82" t="str">
        <f>IF(B32&gt;0,VLOOKUP($B$32,協会登録!$A$9:$AL$115,2),"")</f>
        <v/>
      </c>
      <c r="F32" s="82" t="str">
        <f>IF(B32&gt;0,VLOOKUP($B$32,協会登録!$A$9:$AL$115,3),"")</f>
        <v/>
      </c>
      <c r="G32" s="169" t="str">
        <f>IF(B32&gt;0,VLOOKUP($B$32,協会登録!$A$9:$AL$115,4),"")</f>
        <v/>
      </c>
      <c r="H32" s="170"/>
      <c r="I32" s="13"/>
      <c r="J32" s="13"/>
      <c r="K32" s="13"/>
      <c r="L32" s="84" t="str">
        <f>IF(B32&gt;0,VLOOKUP($B$32,協会登録!$A$9:$AL$115,9),"")</f>
        <v/>
      </c>
      <c r="M32" s="13"/>
      <c r="N32" s="93" t="str">
        <f>IFERROR(VLOOKUP(B32,協会登録!$A$8:$J$108,10,FALSE),"")</f>
        <v/>
      </c>
    </row>
    <row r="33" spans="1:15" ht="16.5" customHeight="1" thickBot="1">
      <c r="A33" s="83" t="str">
        <f>協会登録!A26&amp;" "&amp;協会登録!B26&amp;協会登録!C26</f>
        <v xml:space="preserve">18 </v>
      </c>
      <c r="B33" s="11"/>
      <c r="D33" s="2">
        <v>18</v>
      </c>
      <c r="E33" s="82" t="str">
        <f>IF(B33&gt;0,VLOOKUP($B$33,協会登録!$A$9:$AL$115,2),"")</f>
        <v/>
      </c>
      <c r="F33" s="82" t="str">
        <f>IF(B33&gt;0,VLOOKUP($B$33,協会登録!$A$9:$AL$115,3),"")</f>
        <v/>
      </c>
      <c r="G33" s="169" t="str">
        <f>IF(B33&gt;0,VLOOKUP($B$33,協会登録!$A$9:$AL$115,4),"")</f>
        <v/>
      </c>
      <c r="H33" s="170"/>
      <c r="I33" s="13"/>
      <c r="J33" s="13"/>
      <c r="K33" s="13"/>
      <c r="L33" s="84" t="str">
        <f>IF(B33&gt;0,VLOOKUP($B$33,協会登録!$A$9:$AL$115,9),"")</f>
        <v/>
      </c>
      <c r="M33" s="13"/>
      <c r="N33" s="93" t="str">
        <f>IFERROR(VLOOKUP(B33,協会登録!$A$8:$J$108,10,FALSE),"")</f>
        <v/>
      </c>
    </row>
    <row r="34" spans="1:15" ht="16.5" customHeight="1" thickBot="1">
      <c r="A34" s="83" t="str">
        <f>協会登録!A27&amp;" "&amp;協会登録!B27&amp;協会登録!C27</f>
        <v xml:space="preserve">19 </v>
      </c>
      <c r="B34" s="11"/>
      <c r="D34" s="2">
        <v>19</v>
      </c>
      <c r="E34" s="82" t="str">
        <f>IF(B34&gt;0,VLOOKUP($B$34,協会登録!$A$9:$AL$115,2),"")</f>
        <v/>
      </c>
      <c r="F34" s="82" t="str">
        <f>IF(B34&gt;0,VLOOKUP($B$34,協会登録!$A$9:$AL$115,3),"")</f>
        <v/>
      </c>
      <c r="G34" s="169" t="str">
        <f>IF(B34&gt;0,VLOOKUP($B$34,協会登録!$A$9:$AL$115,4),"")</f>
        <v/>
      </c>
      <c r="H34" s="170"/>
      <c r="I34" s="13"/>
      <c r="J34" s="13"/>
      <c r="K34" s="13"/>
      <c r="L34" s="84" t="str">
        <f>IF(B34&gt;0,VLOOKUP($B$34,協会登録!$A$9:$AL$115,9),"")</f>
        <v/>
      </c>
      <c r="M34" s="13"/>
      <c r="N34" s="93" t="str">
        <f>IFERROR(VLOOKUP(B34,協会登録!$A$8:$J$108,10,FALSE),"")</f>
        <v/>
      </c>
    </row>
    <row r="35" spans="1:15" ht="16.5" customHeight="1" thickBot="1">
      <c r="A35" s="83" t="str">
        <f>協会登録!A28&amp;" "&amp;協会登録!B28&amp;協会登録!C28</f>
        <v xml:space="preserve">20 </v>
      </c>
      <c r="B35" s="11"/>
      <c r="D35" s="2">
        <v>20</v>
      </c>
      <c r="E35" s="82" t="str">
        <f>IF(B35&gt;0,VLOOKUP($B$35,協会登録!$A$9:$AL$115,2),"")</f>
        <v/>
      </c>
      <c r="F35" s="82" t="str">
        <f>IF(B35&gt;0,VLOOKUP($B$35,協会登録!$A$9:$AL$115,3),"")</f>
        <v/>
      </c>
      <c r="G35" s="169" t="str">
        <f>IF(B35&gt;0,VLOOKUP($B$35,協会登録!$A$9:$AL$115,4),"")</f>
        <v/>
      </c>
      <c r="H35" s="170"/>
      <c r="I35" s="13"/>
      <c r="J35" s="13"/>
      <c r="K35" s="13"/>
      <c r="L35" s="84" t="str">
        <f>IF(B35&gt;0,VLOOKUP($B$35,協会登録!$A$9:$AL$115,9),"")</f>
        <v/>
      </c>
      <c r="M35" s="13"/>
      <c r="N35" s="93" t="str">
        <f>IFERROR(VLOOKUP(B35,協会登録!$A$8:$J$108,10,FALSE),"")</f>
        <v/>
      </c>
    </row>
    <row r="36" spans="1:15" ht="16.5" customHeight="1" thickBot="1">
      <c r="A36" s="83" t="str">
        <f>協会登録!A29&amp;" "&amp;協会登録!B29&amp;協会登録!C29</f>
        <v xml:space="preserve">21 </v>
      </c>
      <c r="B36" s="11"/>
      <c r="D36" s="2">
        <v>21</v>
      </c>
      <c r="E36" s="82" t="str">
        <f>IF(B36&gt;0,VLOOKUP($B$36,協会登録!$A$9:$AL$115,2),"")</f>
        <v/>
      </c>
      <c r="F36" s="82" t="str">
        <f>IF(B36&gt;0,VLOOKUP($B$36,協会登録!$A$9:$AL$115,3),"")</f>
        <v/>
      </c>
      <c r="G36" s="169" t="str">
        <f>IF(B36&gt;0,VLOOKUP($B$36,協会登録!$A$9:$AL$115,4),"")</f>
        <v/>
      </c>
      <c r="H36" s="170"/>
      <c r="I36" s="13"/>
      <c r="J36" s="13"/>
      <c r="K36" s="13"/>
      <c r="L36" s="84" t="str">
        <f>IF(B36&gt;0,VLOOKUP($B$36,協会登録!$A$9:$AL$115,9),"")</f>
        <v/>
      </c>
      <c r="M36" s="13"/>
      <c r="N36" s="93" t="str">
        <f>IFERROR(VLOOKUP(B36,協会登録!$A$8:$J$108,10,FALSE),"")</f>
        <v/>
      </c>
    </row>
    <row r="37" spans="1:15" ht="16.5" customHeight="1">
      <c r="A37" s="83" t="str">
        <f>協会登録!A30&amp;" "&amp;協会登録!B30&amp;協会登録!C30</f>
        <v xml:space="preserve">22 </v>
      </c>
      <c r="D37" s="1"/>
      <c r="E37" s="1" t="str">
        <f>IF(B37&gt;0,VLOOKUP($B$37,協会登録!$A$9:$AL$115,2),"")</f>
        <v/>
      </c>
      <c r="F37" s="1" t="str">
        <f>IF(B37&gt;0,VLOOKUP($B$37,協会登録!$A$9:$AL$115,3),"")</f>
        <v/>
      </c>
      <c r="G37" s="1" t="str">
        <f>IF(B37&gt;0,VLOOKUP($B$37,協会登録!$A$9:$AL$115,4),"")</f>
        <v/>
      </c>
      <c r="H37" s="1"/>
      <c r="I37" s="1"/>
      <c r="J37" s="1"/>
      <c r="K37" s="1"/>
      <c r="L37" s="1"/>
      <c r="M37" s="1"/>
      <c r="N37" s="1"/>
    </row>
    <row r="38" spans="1:15" s="6" customFormat="1" ht="16.5" customHeight="1">
      <c r="A38" s="83" t="str">
        <f>協会登録!A31&amp;" "&amp;協会登録!B31&amp;協会登録!C31</f>
        <v xml:space="preserve">23 </v>
      </c>
      <c r="D38" s="7"/>
      <c r="E38" s="7" t="s">
        <v>26</v>
      </c>
      <c r="F38" s="7"/>
      <c r="G38" s="7"/>
      <c r="H38" s="7" t="s">
        <v>32</v>
      </c>
      <c r="I38" s="7"/>
      <c r="J38" s="7"/>
      <c r="K38" s="7"/>
      <c r="L38" s="7"/>
      <c r="M38" s="7"/>
      <c r="N38" s="7"/>
      <c r="O38" s="7"/>
    </row>
    <row r="39" spans="1:15" s="6" customFormat="1" ht="16.5" customHeight="1">
      <c r="A39" s="83" t="str">
        <f>協会登録!A32&amp;" "&amp;協会登録!B32&amp;協会登録!C32</f>
        <v xml:space="preserve">24 </v>
      </c>
      <c r="D39" s="7"/>
      <c r="E39" s="7" t="s">
        <v>27</v>
      </c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s="6" customFormat="1" ht="16.5" customHeight="1">
      <c r="A40" s="83" t="str">
        <f>協会登録!A33&amp;" "&amp;協会登録!B33&amp;協会登録!C33</f>
        <v xml:space="preserve">25 </v>
      </c>
      <c r="D40" s="7"/>
      <c r="F40" s="7"/>
      <c r="G40" s="7"/>
      <c r="H40" s="7" t="s">
        <v>28</v>
      </c>
      <c r="I40" s="7"/>
      <c r="J40" s="7"/>
      <c r="K40" s="7"/>
      <c r="L40" s="7"/>
      <c r="M40" s="7"/>
      <c r="N40" s="7"/>
      <c r="O40" s="7"/>
    </row>
    <row r="41" spans="1:15" s="6" customFormat="1" ht="16.5" customHeight="1">
      <c r="A41" s="83" t="str">
        <f>協会登録!A34&amp;" "&amp;協会登録!B34&amp;協会登録!C34</f>
        <v xml:space="preserve">26 </v>
      </c>
      <c r="D41" s="7"/>
      <c r="E41" s="7"/>
      <c r="F41" s="7"/>
      <c r="G41" s="7"/>
      <c r="I41" s="7"/>
      <c r="J41" s="7"/>
      <c r="K41" s="7"/>
      <c r="L41" s="7"/>
      <c r="M41" s="7"/>
      <c r="N41" s="7"/>
      <c r="O41" s="7"/>
    </row>
    <row r="42" spans="1:15" s="6" customFormat="1" ht="16.5" customHeight="1">
      <c r="A42" s="83" t="str">
        <f>協会登録!A35&amp;" "&amp;協会登録!B35&amp;協会登録!C35</f>
        <v xml:space="preserve">27 </v>
      </c>
      <c r="D42" s="144" t="s">
        <v>285</v>
      </c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7"/>
    </row>
    <row r="43" spans="1:15" s="6" customFormat="1" ht="16.5" customHeight="1">
      <c r="A43" s="83" t="str">
        <f>協会登録!A36&amp;" "&amp;協会登録!B36&amp;協会登録!C36</f>
        <v xml:space="preserve">28 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7"/>
    </row>
    <row r="44" spans="1:15" s="6" customFormat="1" ht="16.5" customHeight="1">
      <c r="A44" s="83" t="str">
        <f>協会登録!A37&amp;" "&amp;協会登録!B37&amp;協会登録!C37</f>
        <v xml:space="preserve">29 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7"/>
    </row>
    <row r="45" spans="1:15" s="6" customFormat="1" ht="16.5" customHeight="1">
      <c r="A45" s="83" t="str">
        <f>協会登録!A38&amp;" "&amp;協会登録!B38&amp;協会登録!C38</f>
        <v xml:space="preserve">30 </v>
      </c>
      <c r="D45" s="7"/>
      <c r="F45" s="15" t="s">
        <v>349</v>
      </c>
      <c r="G45" s="14" t="s">
        <v>29</v>
      </c>
      <c r="H45" s="14" t="s">
        <v>30</v>
      </c>
      <c r="I45" s="14" t="s">
        <v>31</v>
      </c>
      <c r="O45" s="7"/>
    </row>
    <row r="46" spans="1:15" s="6" customFormat="1" ht="16.5" customHeight="1" thickBot="1">
      <c r="A46" s="83" t="str">
        <f>協会登録!A39&amp;" "&amp;協会登録!B39&amp;協会登録!C39</f>
        <v xml:space="preserve">31 </v>
      </c>
      <c r="D46" s="7"/>
      <c r="E46" s="7"/>
      <c r="J46" s="7"/>
      <c r="K46" s="7"/>
      <c r="L46" s="7"/>
      <c r="M46" s="7"/>
      <c r="N46" s="7"/>
      <c r="O46" s="7"/>
    </row>
    <row r="47" spans="1:15" s="6" customFormat="1" ht="28.5" customHeight="1" thickBot="1">
      <c r="A47" s="83" t="str">
        <f>協会登録!A40&amp;" "&amp;協会登録!B40&amp;協会登録!C40</f>
        <v xml:space="preserve">32 </v>
      </c>
      <c r="D47" s="149"/>
      <c r="E47" s="182"/>
      <c r="F47" s="182"/>
      <c r="G47" s="182"/>
      <c r="H47" s="85" t="s">
        <v>39</v>
      </c>
      <c r="J47" s="159">
        <f>協会登録!R3</f>
        <v>0</v>
      </c>
      <c r="K47" s="159"/>
      <c r="L47" s="17" t="s">
        <v>40</v>
      </c>
      <c r="M47" s="7"/>
      <c r="N47" s="7"/>
      <c r="O47" s="88">
        <f>O1</f>
        <v>1</v>
      </c>
    </row>
    <row r="48" spans="1:15" s="6" customFormat="1" ht="16.5" customHeight="1">
      <c r="A48" s="83" t="str">
        <f>協会登録!A41&amp;" "&amp;協会登録!B41&amp;協会登録!C41</f>
        <v xml:space="preserve">33 </v>
      </c>
      <c r="D48" s="7"/>
      <c r="M48" s="7"/>
      <c r="N48" s="7"/>
      <c r="O48" s="7"/>
    </row>
    <row r="49" spans="1:1" ht="16.5" customHeight="1">
      <c r="A49" s="83" t="str">
        <f>協会登録!A42&amp;" "&amp;協会登録!B42&amp;協会登録!C42</f>
        <v xml:space="preserve">34 </v>
      </c>
    </row>
    <row r="50" spans="1:1" ht="16.5" customHeight="1">
      <c r="A50" s="83" t="str">
        <f>協会登録!A43&amp;" "&amp;協会登録!B43&amp;協会登録!C43</f>
        <v xml:space="preserve">35 </v>
      </c>
    </row>
    <row r="51" spans="1:1" ht="16.5" customHeight="1">
      <c r="A51" s="83" t="str">
        <f>協会登録!A44&amp;" "&amp;協会登録!B44&amp;協会登録!C44</f>
        <v xml:space="preserve">36 </v>
      </c>
    </row>
    <row r="52" spans="1:1" ht="16.5" customHeight="1">
      <c r="A52" s="83" t="str">
        <f>協会登録!A45&amp;" "&amp;協会登録!B45&amp;協会登録!C45</f>
        <v xml:space="preserve">37 </v>
      </c>
    </row>
    <row r="53" spans="1:1" ht="16.5" customHeight="1">
      <c r="A53" s="83" t="str">
        <f>協会登録!A46&amp;" "&amp;協会登録!B46&amp;協会登録!C46</f>
        <v xml:space="preserve">38 </v>
      </c>
    </row>
    <row r="54" spans="1:1" ht="16.5" customHeight="1">
      <c r="A54" s="83" t="str">
        <f>協会登録!A47&amp;" "&amp;協会登録!B47&amp;協会登録!C47</f>
        <v xml:space="preserve">39 </v>
      </c>
    </row>
    <row r="55" spans="1:1" ht="16.5" customHeight="1">
      <c r="A55" s="83" t="str">
        <f>協会登録!A48&amp;" "&amp;協会登録!B48&amp;協会登録!C48</f>
        <v xml:space="preserve">40 </v>
      </c>
    </row>
    <row r="56" spans="1:1" ht="16.5" customHeight="1">
      <c r="A56" s="83" t="str">
        <f>協会登録!A49&amp;" "&amp;協会登録!B49&amp;協会登録!C49</f>
        <v xml:space="preserve">41 </v>
      </c>
    </row>
    <row r="57" spans="1:1" ht="16.5" customHeight="1">
      <c r="A57" s="83" t="str">
        <f>協会登録!A50&amp;" "&amp;協会登録!B50&amp;協会登録!C50</f>
        <v xml:space="preserve">42 </v>
      </c>
    </row>
    <row r="58" spans="1:1" ht="16.5" customHeight="1">
      <c r="A58" s="83" t="str">
        <f>協会登録!A51&amp;" "&amp;協会登録!B51&amp;協会登録!C51</f>
        <v xml:space="preserve">43 </v>
      </c>
    </row>
    <row r="59" spans="1:1" ht="16.5" customHeight="1">
      <c r="A59" s="83" t="str">
        <f>協会登録!A52&amp;" "&amp;協会登録!B52&amp;協会登録!C52</f>
        <v xml:space="preserve">44 </v>
      </c>
    </row>
    <row r="60" spans="1:1" ht="16.5" customHeight="1">
      <c r="A60" s="83" t="str">
        <f>協会登録!A53&amp;" "&amp;協会登録!B53&amp;協会登録!C53</f>
        <v xml:space="preserve">45 </v>
      </c>
    </row>
    <row r="61" spans="1:1" ht="16.5" customHeight="1">
      <c r="A61" s="83" t="str">
        <f>協会登録!A54&amp;" "&amp;協会登録!B54&amp;協会登録!C54</f>
        <v xml:space="preserve">46 </v>
      </c>
    </row>
    <row r="62" spans="1:1" ht="16.5" customHeight="1">
      <c r="A62" s="83" t="str">
        <f>協会登録!A55&amp;" "&amp;協会登録!B55&amp;協会登録!C55</f>
        <v xml:space="preserve">47 </v>
      </c>
    </row>
    <row r="63" spans="1:1" ht="16.5" customHeight="1">
      <c r="A63" s="83" t="str">
        <f>協会登録!A56&amp;" "&amp;協会登録!B56&amp;協会登録!C56</f>
        <v xml:space="preserve">48 </v>
      </c>
    </row>
    <row r="64" spans="1:1" ht="16.5" customHeight="1">
      <c r="A64" s="83" t="str">
        <f>協会登録!A57&amp;" "&amp;協会登録!B57&amp;協会登録!C57</f>
        <v xml:space="preserve">49 </v>
      </c>
    </row>
    <row r="65" spans="1:1" ht="16.5" customHeight="1">
      <c r="A65" s="83" t="str">
        <f>協会登録!A58&amp;" "&amp;協会登録!B58&amp;協会登録!C58</f>
        <v xml:space="preserve">50 </v>
      </c>
    </row>
    <row r="66" spans="1:1" ht="16.5" customHeight="1">
      <c r="A66" s="83" t="str">
        <f>協会登録!A59&amp;" "&amp;協会登録!B59&amp;協会登録!C59</f>
        <v xml:space="preserve">51 </v>
      </c>
    </row>
    <row r="67" spans="1:1" ht="16.5" customHeight="1">
      <c r="A67" s="83" t="str">
        <f>協会登録!A60&amp;" "&amp;協会登録!B60&amp;協会登録!C60</f>
        <v xml:space="preserve">52 </v>
      </c>
    </row>
    <row r="68" spans="1:1" ht="16.5" customHeight="1">
      <c r="A68" s="83" t="str">
        <f>協会登録!A61&amp;" "&amp;協会登録!B61&amp;協会登録!C61</f>
        <v xml:space="preserve">53 </v>
      </c>
    </row>
    <row r="69" spans="1:1" ht="16.5" customHeight="1">
      <c r="A69" s="83" t="str">
        <f>協会登録!A62&amp;" "&amp;協会登録!B62&amp;協会登録!C62</f>
        <v xml:space="preserve">54 </v>
      </c>
    </row>
    <row r="70" spans="1:1" ht="16.5" customHeight="1">
      <c r="A70" s="83" t="str">
        <f>協会登録!A63&amp;" "&amp;協会登録!B63&amp;協会登録!C63</f>
        <v xml:space="preserve">55 </v>
      </c>
    </row>
    <row r="71" spans="1:1" ht="16.5" customHeight="1">
      <c r="A71" s="83" t="str">
        <f>協会登録!A64&amp;" "&amp;協会登録!B64&amp;協会登録!C64</f>
        <v xml:space="preserve">56 </v>
      </c>
    </row>
    <row r="72" spans="1:1" ht="16.5" customHeight="1">
      <c r="A72" s="83" t="str">
        <f>協会登録!A65&amp;" "&amp;協会登録!B65&amp;協会登録!C65</f>
        <v xml:space="preserve">57 </v>
      </c>
    </row>
    <row r="73" spans="1:1" ht="16.5" customHeight="1">
      <c r="A73" s="83" t="str">
        <f>協会登録!A66&amp;" "&amp;協会登録!B66&amp;協会登録!C66</f>
        <v xml:space="preserve">58 </v>
      </c>
    </row>
    <row r="74" spans="1:1" ht="16.5" customHeight="1">
      <c r="A74" s="83" t="str">
        <f>協会登録!A67&amp;" "&amp;協会登録!B67&amp;協会登録!C67</f>
        <v xml:space="preserve">59 </v>
      </c>
    </row>
    <row r="75" spans="1:1" ht="16.5" customHeight="1">
      <c r="A75" s="83" t="str">
        <f>協会登録!A68&amp;" "&amp;協会登録!B68&amp;協会登録!C68</f>
        <v xml:space="preserve">60 </v>
      </c>
    </row>
    <row r="76" spans="1:1" ht="16.5" customHeight="1">
      <c r="A76" s="83" t="str">
        <f>協会登録!A69&amp;" "&amp;協会登録!B69&amp;協会登録!C69</f>
        <v xml:space="preserve">61 </v>
      </c>
    </row>
    <row r="77" spans="1:1" ht="16.5" customHeight="1">
      <c r="A77" s="83" t="str">
        <f>協会登録!A70&amp;" "&amp;協会登録!B70&amp;協会登録!C70</f>
        <v xml:space="preserve">62 </v>
      </c>
    </row>
    <row r="78" spans="1:1" ht="16.5" customHeight="1">
      <c r="A78" s="83" t="str">
        <f>協会登録!A71&amp;" "&amp;協会登録!B71&amp;協会登録!C71</f>
        <v xml:space="preserve">63 </v>
      </c>
    </row>
    <row r="79" spans="1:1" ht="16.5" customHeight="1">
      <c r="A79" s="83" t="str">
        <f>協会登録!A72&amp;" "&amp;協会登録!B72&amp;協会登録!C72</f>
        <v xml:space="preserve">64 </v>
      </c>
    </row>
    <row r="80" spans="1:1" ht="16.5" customHeight="1">
      <c r="A80" s="83" t="str">
        <f>協会登録!A73&amp;" "&amp;協会登録!B73&amp;協会登録!C73</f>
        <v xml:space="preserve">65 </v>
      </c>
    </row>
    <row r="81" spans="1:1" ht="16.5" customHeight="1">
      <c r="A81" s="83" t="str">
        <f>協会登録!A74&amp;" "&amp;協会登録!B74&amp;協会登録!C74</f>
        <v xml:space="preserve">66 </v>
      </c>
    </row>
    <row r="82" spans="1:1" ht="16.5" customHeight="1">
      <c r="A82" s="83" t="str">
        <f>協会登録!A75&amp;" "&amp;協会登録!B75&amp;協会登録!C75</f>
        <v xml:space="preserve">67 </v>
      </c>
    </row>
    <row r="83" spans="1:1" ht="16.5" customHeight="1">
      <c r="A83" s="83" t="str">
        <f>協会登録!A76&amp;" "&amp;協会登録!B76&amp;協会登録!C76</f>
        <v xml:space="preserve">68 </v>
      </c>
    </row>
    <row r="84" spans="1:1" ht="16.5" customHeight="1">
      <c r="A84" s="83" t="str">
        <f>協会登録!A77&amp;" "&amp;協会登録!B77&amp;協会登録!C77</f>
        <v xml:space="preserve">69 </v>
      </c>
    </row>
    <row r="85" spans="1:1" ht="16.5" customHeight="1">
      <c r="A85" s="83" t="str">
        <f>協会登録!A78&amp;" "&amp;協会登録!B78&amp;協会登録!C78</f>
        <v xml:space="preserve">70 </v>
      </c>
    </row>
    <row r="86" spans="1:1" ht="16.5" customHeight="1">
      <c r="A86" s="83" t="str">
        <f>協会登録!A79&amp;" "&amp;協会登録!B79&amp;協会登録!C79</f>
        <v xml:space="preserve">71 </v>
      </c>
    </row>
    <row r="87" spans="1:1" ht="16.5" customHeight="1">
      <c r="A87" s="83" t="str">
        <f>協会登録!A80&amp;" "&amp;協会登録!B80&amp;協会登録!C80</f>
        <v xml:space="preserve">72 </v>
      </c>
    </row>
    <row r="88" spans="1:1" ht="16.5" customHeight="1">
      <c r="A88" s="83" t="str">
        <f>協会登録!A81&amp;" "&amp;協会登録!B81&amp;協会登録!C81</f>
        <v xml:space="preserve">73 </v>
      </c>
    </row>
    <row r="89" spans="1:1" ht="16.5" customHeight="1">
      <c r="A89" s="83" t="str">
        <f>協会登録!A82&amp;" "&amp;協会登録!B82&amp;協会登録!C82</f>
        <v xml:space="preserve">74 </v>
      </c>
    </row>
    <row r="90" spans="1:1" ht="16.5" customHeight="1">
      <c r="A90" s="83" t="str">
        <f>協会登録!A83&amp;" "&amp;協会登録!B83&amp;協会登録!C83</f>
        <v xml:space="preserve">75 </v>
      </c>
    </row>
    <row r="91" spans="1:1" ht="16.5" customHeight="1">
      <c r="A91" s="83" t="str">
        <f>協会登録!A84&amp;" "&amp;協会登録!B84&amp;協会登録!C84</f>
        <v xml:space="preserve">76 </v>
      </c>
    </row>
    <row r="92" spans="1:1" ht="16.5" customHeight="1">
      <c r="A92" s="83" t="str">
        <f>協会登録!A85&amp;" "&amp;協会登録!B85&amp;協会登録!C85</f>
        <v xml:space="preserve">77 </v>
      </c>
    </row>
    <row r="93" spans="1:1" ht="16.5" customHeight="1">
      <c r="A93" s="83" t="str">
        <f>協会登録!A86&amp;" "&amp;協会登録!B86&amp;協会登録!C86</f>
        <v xml:space="preserve">78 </v>
      </c>
    </row>
    <row r="94" spans="1:1" ht="16.5" customHeight="1">
      <c r="A94" s="83" t="str">
        <f>協会登録!A87&amp;" "&amp;協会登録!B87&amp;協会登録!C87</f>
        <v xml:space="preserve">79 </v>
      </c>
    </row>
    <row r="95" spans="1:1" ht="16.5" customHeight="1">
      <c r="A95" s="83" t="str">
        <f>協会登録!A88&amp;" "&amp;協会登録!B88&amp;協会登録!C88</f>
        <v xml:space="preserve">80 </v>
      </c>
    </row>
    <row r="96" spans="1:1" ht="16.5" customHeight="1">
      <c r="A96" s="83" t="str">
        <f>協会登録!A89&amp;" "&amp;協会登録!B89&amp;協会登録!C89</f>
        <v xml:space="preserve">81 </v>
      </c>
    </row>
    <row r="97" spans="1:1" ht="16.5" customHeight="1">
      <c r="A97" s="83" t="str">
        <f>協会登録!A90&amp;" "&amp;協会登録!B90&amp;協会登録!C90</f>
        <v xml:space="preserve">82 </v>
      </c>
    </row>
    <row r="98" spans="1:1" ht="16.5" customHeight="1">
      <c r="A98" s="83" t="str">
        <f>協会登録!A91&amp;" "&amp;協会登録!B91&amp;協会登録!C91</f>
        <v xml:space="preserve">83 </v>
      </c>
    </row>
    <row r="99" spans="1:1" ht="16.5" customHeight="1">
      <c r="A99" s="83" t="str">
        <f>協会登録!A92&amp;" "&amp;協会登録!B92&amp;協会登録!C92</f>
        <v xml:space="preserve">84 </v>
      </c>
    </row>
    <row r="100" spans="1:1" ht="16.5" customHeight="1">
      <c r="A100" s="83" t="str">
        <f>協会登録!A93&amp;" "&amp;協会登録!B93&amp;協会登録!C93</f>
        <v xml:space="preserve">85 </v>
      </c>
    </row>
    <row r="101" spans="1:1" ht="16.5" customHeight="1">
      <c r="A101" s="83" t="str">
        <f>協会登録!A94&amp;" "&amp;協会登録!B94&amp;協会登録!C94</f>
        <v xml:space="preserve">86 </v>
      </c>
    </row>
    <row r="102" spans="1:1" ht="16.5" customHeight="1">
      <c r="A102" s="83" t="str">
        <f>協会登録!A95&amp;" "&amp;協会登録!B95&amp;協会登録!C95</f>
        <v xml:space="preserve">87 </v>
      </c>
    </row>
    <row r="103" spans="1:1" ht="16.5" customHeight="1">
      <c r="A103" s="83" t="str">
        <f>協会登録!A96&amp;" "&amp;協会登録!B96&amp;協会登録!C96</f>
        <v xml:space="preserve">88 </v>
      </c>
    </row>
    <row r="104" spans="1:1" ht="16.5" customHeight="1">
      <c r="A104" s="83" t="str">
        <f>協会登録!A97&amp;" "&amp;協会登録!B97&amp;協会登録!C97</f>
        <v xml:space="preserve">89 </v>
      </c>
    </row>
    <row r="105" spans="1:1" ht="16.5" customHeight="1">
      <c r="A105" s="83" t="str">
        <f>協会登録!A98&amp;" "&amp;協会登録!B98&amp;協会登録!C98</f>
        <v xml:space="preserve">90 </v>
      </c>
    </row>
    <row r="106" spans="1:1" ht="16.5" customHeight="1">
      <c r="A106" s="83" t="str">
        <f>協会登録!A99&amp;" "&amp;協会登録!B99&amp;協会登録!C99</f>
        <v xml:space="preserve">91 </v>
      </c>
    </row>
    <row r="107" spans="1:1" ht="16.5" customHeight="1">
      <c r="A107" s="83" t="str">
        <f>協会登録!A100&amp;" "&amp;協会登録!B100&amp;協会登録!C100</f>
        <v xml:space="preserve">92 </v>
      </c>
    </row>
    <row r="108" spans="1:1" ht="16.5" customHeight="1">
      <c r="A108" s="83" t="str">
        <f>協会登録!A101&amp;" "&amp;協会登録!B101&amp;協会登録!C101</f>
        <v xml:space="preserve">93 </v>
      </c>
    </row>
    <row r="109" spans="1:1" ht="16.5" customHeight="1">
      <c r="A109" s="83" t="str">
        <f>協会登録!A102&amp;" "&amp;協会登録!B102&amp;協会登録!C102</f>
        <v xml:space="preserve">94 </v>
      </c>
    </row>
    <row r="110" spans="1:1" ht="16.5" customHeight="1">
      <c r="A110" s="83" t="str">
        <f>協会登録!A103&amp;" "&amp;協会登録!B103&amp;協会登録!C103</f>
        <v xml:space="preserve">95 </v>
      </c>
    </row>
    <row r="111" spans="1:1" ht="16.5" customHeight="1">
      <c r="A111" s="83" t="str">
        <f>協会登録!A104&amp;" "&amp;協会登録!B104&amp;協会登録!C104</f>
        <v xml:space="preserve">96 </v>
      </c>
    </row>
    <row r="112" spans="1:1" ht="16.5" customHeight="1">
      <c r="A112" s="83" t="str">
        <f>協会登録!A105&amp;" "&amp;協会登録!B105&amp;協会登録!C105</f>
        <v xml:space="preserve">97 </v>
      </c>
    </row>
    <row r="113" spans="1:1" ht="16.5" customHeight="1">
      <c r="A113" s="83" t="str">
        <f>協会登録!A106&amp;" "&amp;協会登録!B106&amp;協会登録!C106</f>
        <v xml:space="preserve">98 </v>
      </c>
    </row>
    <row r="114" spans="1:1" ht="16.5" customHeight="1">
      <c r="A114" s="83" t="str">
        <f>協会登録!A107&amp;" "&amp;協会登録!B107&amp;協会登録!C107</f>
        <v xml:space="preserve">99 </v>
      </c>
    </row>
    <row r="115" spans="1:1" ht="16.5" customHeight="1">
      <c r="A115" s="83" t="str">
        <f>協会登録!A108&amp;" "&amp;協会登録!B108&amp;協会登録!C108</f>
        <v xml:space="preserve">100 </v>
      </c>
    </row>
    <row r="116" spans="1:1">
      <c r="A116" s="6"/>
    </row>
    <row r="117" spans="1:1">
      <c r="A117" s="6"/>
    </row>
  </sheetData>
  <sheetProtection algorithmName="SHA-512" hashValue="sHwJPM5oYghZnxLlCLiO9xxpWB4fy1ooxPi3TiGavsaLHwM8ntqfuyvY9RU0IwKTxxVNtw8H1r/MMsO8ZrYAZg==" saltValue="wegBZTMrO4xFnMg2FImRRg==" spinCount="100000" sheet="1"/>
  <mergeCells count="39">
    <mergeCell ref="A5:B6"/>
    <mergeCell ref="J47:K47"/>
    <mergeCell ref="F5:H5"/>
    <mergeCell ref="G35:H35"/>
    <mergeCell ref="G36:H36"/>
    <mergeCell ref="G30:H30"/>
    <mergeCell ref="F11:G11"/>
    <mergeCell ref="F10:G10"/>
    <mergeCell ref="G23:H23"/>
    <mergeCell ref="E15:F15"/>
    <mergeCell ref="G15:H15"/>
    <mergeCell ref="G16:H16"/>
    <mergeCell ref="F12:G12"/>
    <mergeCell ref="G33:H33"/>
    <mergeCell ref="G31:H31"/>
    <mergeCell ref="G32:H32"/>
    <mergeCell ref="D47:G47"/>
    <mergeCell ref="E1:F1"/>
    <mergeCell ref="D3:E3"/>
    <mergeCell ref="F7:G7"/>
    <mergeCell ref="F8:G8"/>
    <mergeCell ref="F9:G9"/>
    <mergeCell ref="G1:N1"/>
    <mergeCell ref="D42:N44"/>
    <mergeCell ref="G17:H17"/>
    <mergeCell ref="F13:G13"/>
    <mergeCell ref="G22:H22"/>
    <mergeCell ref="F6:L6"/>
    <mergeCell ref="G24:H24"/>
    <mergeCell ref="G18:H18"/>
    <mergeCell ref="G19:H19"/>
    <mergeCell ref="G20:H20"/>
    <mergeCell ref="G21:H21"/>
    <mergeCell ref="G34:H34"/>
    <mergeCell ref="G25:H25"/>
    <mergeCell ref="G26:H26"/>
    <mergeCell ref="G27:H27"/>
    <mergeCell ref="G28:H28"/>
    <mergeCell ref="G29:H29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39997558519241921"/>
  </sheetPr>
  <dimension ref="A1:P41"/>
  <sheetViews>
    <sheetView zoomScaleNormal="100" zoomScaleSheetLayoutView="100" workbookViewId="0">
      <selection activeCell="O13" sqref="O13"/>
    </sheetView>
  </sheetViews>
  <sheetFormatPr defaultColWidth="9" defaultRowHeight="13.2"/>
  <cols>
    <col min="1" max="1" width="4.44140625" style="20" bestFit="1" customWidth="1"/>
    <col min="2" max="2" width="10.5546875" style="20" customWidth="1"/>
    <col min="3" max="3" width="14.109375" style="20" customWidth="1"/>
    <col min="4" max="4" width="14.44140625" style="20" customWidth="1"/>
    <col min="5" max="5" width="9.21875" style="20" customWidth="1"/>
    <col min="6" max="6" width="4.44140625" style="20" customWidth="1"/>
    <col min="7" max="7" width="3.21875" style="40" customWidth="1"/>
    <col min="8" max="8" width="8.77734375" style="20" customWidth="1"/>
    <col min="9" max="10" width="10.109375" style="20" customWidth="1"/>
    <col min="11" max="15" width="9" style="20"/>
    <col min="16" max="16" width="12.109375" style="20" customWidth="1"/>
    <col min="17" max="16384" width="9" style="20"/>
  </cols>
  <sheetData>
    <row r="1" spans="1:16" ht="30" customHeight="1" thickBot="1">
      <c r="A1" s="190" t="s">
        <v>337</v>
      </c>
      <c r="B1" s="190"/>
      <c r="C1" s="199"/>
      <c r="D1" s="199"/>
      <c r="E1" s="185" t="s">
        <v>286</v>
      </c>
      <c r="F1" s="185"/>
      <c r="G1" s="185"/>
      <c r="H1" s="185"/>
      <c r="I1" s="185"/>
      <c r="J1" s="89">
        <f>高校総体!O48</f>
        <v>1</v>
      </c>
    </row>
    <row r="2" spans="1:16" ht="26.25" customHeight="1">
      <c r="A2" s="18"/>
      <c r="B2" s="18"/>
      <c r="C2" s="19"/>
      <c r="D2" s="21"/>
      <c r="E2" s="200"/>
      <c r="F2" s="200"/>
      <c r="G2" s="200"/>
      <c r="H2" s="18"/>
      <c r="I2" s="18"/>
      <c r="K2" s="52"/>
      <c r="M2" s="52"/>
      <c r="N2" s="52"/>
      <c r="O2" s="52"/>
      <c r="P2" s="52"/>
    </row>
    <row r="3" spans="1:16" ht="17.25" customHeight="1">
      <c r="A3" s="18"/>
      <c r="B3" s="22" t="s">
        <v>287</v>
      </c>
      <c r="C3" s="193"/>
      <c r="D3" s="193"/>
      <c r="G3" s="62" t="s">
        <v>333</v>
      </c>
      <c r="H3" s="191"/>
      <c r="I3" s="192"/>
      <c r="J3" s="52"/>
      <c r="K3" s="52"/>
      <c r="L3" s="52"/>
      <c r="M3" s="52"/>
      <c r="N3" s="52"/>
      <c r="O3" s="52"/>
      <c r="P3" s="52"/>
    </row>
    <row r="4" spans="1:16" ht="17.25" customHeight="1">
      <c r="A4" s="18"/>
      <c r="B4" s="22" t="s">
        <v>288</v>
      </c>
      <c r="C4" s="193"/>
      <c r="D4" s="193"/>
      <c r="G4" s="62" t="s">
        <v>333</v>
      </c>
      <c r="H4" s="191"/>
      <c r="I4" s="192"/>
      <c r="L4" s="230" t="s">
        <v>327</v>
      </c>
      <c r="M4" s="230"/>
      <c r="N4" s="230"/>
      <c r="O4" s="230"/>
      <c r="P4" s="230"/>
    </row>
    <row r="5" spans="1:16" ht="10.5" customHeight="1" thickBot="1">
      <c r="A5" s="18"/>
      <c r="B5" s="18"/>
      <c r="C5" s="18"/>
      <c r="D5" s="18"/>
      <c r="E5" s="18"/>
      <c r="F5" s="18"/>
      <c r="G5" s="39"/>
      <c r="H5" s="18"/>
      <c r="I5" s="18"/>
      <c r="L5" s="230"/>
      <c r="M5" s="230"/>
      <c r="N5" s="230"/>
      <c r="O5" s="230"/>
      <c r="P5" s="230"/>
    </row>
    <row r="6" spans="1:16" ht="14.25" customHeight="1" thickBot="1">
      <c r="A6" s="71" t="s">
        <v>3</v>
      </c>
      <c r="B6" s="72" t="s">
        <v>289</v>
      </c>
      <c r="C6" s="188" t="s">
        <v>290</v>
      </c>
      <c r="D6" s="189"/>
      <c r="E6" s="72" t="s">
        <v>291</v>
      </c>
      <c r="F6" s="73" t="s">
        <v>292</v>
      </c>
      <c r="G6" s="74"/>
      <c r="H6" s="72" t="s">
        <v>293</v>
      </c>
      <c r="I6" s="73" t="s">
        <v>294</v>
      </c>
      <c r="J6" s="75" t="s">
        <v>328</v>
      </c>
      <c r="L6" s="52"/>
      <c r="M6" s="52"/>
      <c r="N6" s="52"/>
      <c r="O6" s="52"/>
      <c r="P6" s="52"/>
    </row>
    <row r="7" spans="1:16" ht="21" customHeight="1">
      <c r="A7" s="203" t="s">
        <v>295</v>
      </c>
      <c r="B7" s="206" t="s">
        <v>296</v>
      </c>
      <c r="C7" s="42" t="s">
        <v>297</v>
      </c>
      <c r="D7" s="43" t="s">
        <v>298</v>
      </c>
      <c r="E7" s="23">
        <v>6000</v>
      </c>
      <c r="F7" s="63"/>
      <c r="G7" s="55" t="s">
        <v>299</v>
      </c>
      <c r="H7" s="23">
        <f t="shared" ref="H7:H12" si="0">E7*F7</f>
        <v>0</v>
      </c>
      <c r="I7" s="194">
        <f>SUM(H7:H9)</f>
        <v>0</v>
      </c>
      <c r="J7" s="201" t="s">
        <v>331</v>
      </c>
      <c r="L7" s="231" t="s">
        <v>335</v>
      </c>
      <c r="M7" s="231"/>
      <c r="N7" s="231"/>
      <c r="O7" s="231"/>
      <c r="P7" s="231"/>
    </row>
    <row r="8" spans="1:16" ht="21" customHeight="1">
      <c r="A8" s="204"/>
      <c r="B8" s="207"/>
      <c r="C8" s="44" t="s">
        <v>300</v>
      </c>
      <c r="D8" s="45"/>
      <c r="E8" s="24">
        <v>1900</v>
      </c>
      <c r="F8" s="64"/>
      <c r="G8" s="30" t="s">
        <v>301</v>
      </c>
      <c r="H8" s="24">
        <f t="shared" si="0"/>
        <v>0</v>
      </c>
      <c r="I8" s="195"/>
      <c r="J8" s="202"/>
    </row>
    <row r="9" spans="1:16" ht="21" customHeight="1">
      <c r="A9" s="204"/>
      <c r="B9" s="207"/>
      <c r="C9" s="44" t="s">
        <v>302</v>
      </c>
      <c r="D9" s="45"/>
      <c r="E9" s="24">
        <v>1100</v>
      </c>
      <c r="F9" s="64"/>
      <c r="G9" s="30" t="s">
        <v>301</v>
      </c>
      <c r="H9" s="24">
        <f t="shared" si="0"/>
        <v>0</v>
      </c>
      <c r="I9" s="195"/>
      <c r="J9" s="78">
        <f>I7</f>
        <v>0</v>
      </c>
    </row>
    <row r="10" spans="1:16" ht="21" customHeight="1">
      <c r="A10" s="204"/>
      <c r="B10" s="226" t="s">
        <v>303</v>
      </c>
      <c r="C10" s="228" t="s">
        <v>350</v>
      </c>
      <c r="D10" s="229"/>
      <c r="E10" s="24">
        <v>1000</v>
      </c>
      <c r="F10" s="64"/>
      <c r="G10" s="30" t="s">
        <v>301</v>
      </c>
      <c r="H10" s="24">
        <f t="shared" si="0"/>
        <v>0</v>
      </c>
      <c r="I10" s="244">
        <f>SUM(H10:H12)</f>
        <v>0</v>
      </c>
      <c r="J10" s="242" t="s">
        <v>336</v>
      </c>
    </row>
    <row r="11" spans="1:16" ht="21" customHeight="1">
      <c r="A11" s="204"/>
      <c r="B11" s="227"/>
      <c r="C11" s="41" t="s">
        <v>304</v>
      </c>
      <c r="D11" s="246" t="s">
        <v>332</v>
      </c>
      <c r="E11" s="25">
        <v>1000</v>
      </c>
      <c r="F11" s="65"/>
      <c r="G11" s="31"/>
      <c r="H11" s="25">
        <f t="shared" si="0"/>
        <v>0</v>
      </c>
      <c r="I11" s="245"/>
      <c r="J11" s="242"/>
    </row>
    <row r="12" spans="1:16" ht="21" customHeight="1">
      <c r="A12" s="204"/>
      <c r="B12" s="227"/>
      <c r="C12" s="41" t="s">
        <v>305</v>
      </c>
      <c r="D12" s="247"/>
      <c r="E12" s="25">
        <v>1000</v>
      </c>
      <c r="F12" s="65"/>
      <c r="G12" s="31"/>
      <c r="H12" s="25">
        <f t="shared" si="0"/>
        <v>0</v>
      </c>
      <c r="I12" s="245"/>
      <c r="J12" s="242"/>
    </row>
    <row r="13" spans="1:16" ht="21" customHeight="1">
      <c r="A13" s="204"/>
      <c r="B13" s="227"/>
      <c r="C13" s="211" t="s">
        <v>306</v>
      </c>
      <c r="D13" s="46" t="s">
        <v>307</v>
      </c>
      <c r="E13" s="26">
        <v>1</v>
      </c>
      <c r="F13" s="66"/>
      <c r="G13" s="56" t="s">
        <v>308</v>
      </c>
      <c r="H13" s="27" t="s">
        <v>309</v>
      </c>
      <c r="I13" s="245"/>
      <c r="J13" s="242"/>
    </row>
    <row r="14" spans="1:16" ht="21" customHeight="1">
      <c r="A14" s="204"/>
      <c r="B14" s="227"/>
      <c r="C14" s="213"/>
      <c r="D14" s="47" t="s">
        <v>310</v>
      </c>
      <c r="E14" s="28"/>
      <c r="F14" s="67"/>
      <c r="G14" s="57" t="s">
        <v>301</v>
      </c>
      <c r="H14" s="29" t="s">
        <v>309</v>
      </c>
      <c r="I14" s="245"/>
      <c r="J14" s="243">
        <f>I10</f>
        <v>0</v>
      </c>
    </row>
    <row r="15" spans="1:16" ht="21" customHeight="1">
      <c r="A15" s="204"/>
      <c r="B15" s="227"/>
      <c r="C15" s="211" t="s">
        <v>311</v>
      </c>
      <c r="D15" s="48" t="s">
        <v>307</v>
      </c>
      <c r="E15" s="26"/>
      <c r="F15" s="66"/>
      <c r="G15" s="56" t="s">
        <v>308</v>
      </c>
      <c r="H15" s="27" t="s">
        <v>309</v>
      </c>
      <c r="I15" s="245"/>
      <c r="J15" s="243"/>
    </row>
    <row r="16" spans="1:16" ht="21" customHeight="1">
      <c r="A16" s="204"/>
      <c r="B16" s="227"/>
      <c r="C16" s="213"/>
      <c r="D16" s="47" t="s">
        <v>310</v>
      </c>
      <c r="E16" s="28">
        <v>1</v>
      </c>
      <c r="F16" s="67"/>
      <c r="G16" s="60" t="s">
        <v>301</v>
      </c>
      <c r="H16" s="61" t="s">
        <v>309</v>
      </c>
      <c r="I16" s="245"/>
      <c r="J16" s="243"/>
    </row>
    <row r="17" spans="1:10" ht="21" customHeight="1">
      <c r="A17" s="204"/>
      <c r="B17" s="186" t="s">
        <v>312</v>
      </c>
      <c r="C17" s="110" t="s">
        <v>313</v>
      </c>
      <c r="D17" s="238" t="s">
        <v>314</v>
      </c>
      <c r="E17" s="239"/>
      <c r="F17" s="64"/>
      <c r="G17" s="232"/>
      <c r="H17" s="233"/>
      <c r="I17" s="233"/>
      <c r="J17" s="234"/>
    </row>
    <row r="18" spans="1:10" ht="21" customHeight="1" thickBot="1">
      <c r="A18" s="204"/>
      <c r="B18" s="187"/>
      <c r="C18" s="111" t="s">
        <v>305</v>
      </c>
      <c r="D18" s="240" t="s">
        <v>314</v>
      </c>
      <c r="E18" s="241"/>
      <c r="F18" s="65"/>
      <c r="G18" s="235"/>
      <c r="H18" s="236"/>
      <c r="I18" s="236"/>
      <c r="J18" s="237"/>
    </row>
    <row r="19" spans="1:10" ht="21" customHeight="1">
      <c r="A19" s="203" t="s">
        <v>315</v>
      </c>
      <c r="B19" s="206" t="s">
        <v>296</v>
      </c>
      <c r="C19" s="42" t="s">
        <v>297</v>
      </c>
      <c r="D19" s="51" t="s">
        <v>316</v>
      </c>
      <c r="E19" s="23">
        <v>6000</v>
      </c>
      <c r="F19" s="63"/>
      <c r="G19" s="55" t="s">
        <v>299</v>
      </c>
      <c r="H19" s="24">
        <f t="shared" ref="H19:H25" si="1">E19*F19</f>
        <v>0</v>
      </c>
      <c r="I19" s="194">
        <f>SUM(H19:H21)</f>
        <v>0</v>
      </c>
      <c r="J19" s="201" t="s">
        <v>330</v>
      </c>
    </row>
    <row r="20" spans="1:10" ht="21" customHeight="1">
      <c r="A20" s="204"/>
      <c r="B20" s="207"/>
      <c r="C20" s="44" t="s">
        <v>317</v>
      </c>
      <c r="D20" s="45"/>
      <c r="E20" s="24">
        <v>1900</v>
      </c>
      <c r="F20" s="64"/>
      <c r="G20" s="30" t="s">
        <v>301</v>
      </c>
      <c r="H20" s="24">
        <f t="shared" si="1"/>
        <v>0</v>
      </c>
      <c r="I20" s="195"/>
      <c r="J20" s="202"/>
    </row>
    <row r="21" spans="1:10" ht="21" customHeight="1">
      <c r="A21" s="204"/>
      <c r="B21" s="207"/>
      <c r="C21" s="44" t="s">
        <v>318</v>
      </c>
      <c r="D21" s="45"/>
      <c r="E21" s="24">
        <v>1100</v>
      </c>
      <c r="F21" s="64"/>
      <c r="G21" s="30" t="s">
        <v>301</v>
      </c>
      <c r="H21" s="24">
        <f t="shared" si="1"/>
        <v>0</v>
      </c>
      <c r="I21" s="196"/>
      <c r="J21" s="202"/>
    </row>
    <row r="22" spans="1:10" ht="21" customHeight="1">
      <c r="A22" s="204"/>
      <c r="B22" s="208" t="s">
        <v>319</v>
      </c>
      <c r="C22" s="211" t="s">
        <v>306</v>
      </c>
      <c r="D22" s="48" t="s">
        <v>320</v>
      </c>
      <c r="E22" s="32">
        <v>3000</v>
      </c>
      <c r="F22" s="66"/>
      <c r="G22" s="56" t="s">
        <v>308</v>
      </c>
      <c r="H22" s="32">
        <f t="shared" si="1"/>
        <v>0</v>
      </c>
      <c r="I22" s="197">
        <f>SUM(H22:H29)</f>
        <v>0</v>
      </c>
      <c r="J22" s="202"/>
    </row>
    <row r="23" spans="1:10" ht="21" customHeight="1">
      <c r="A23" s="204"/>
      <c r="B23" s="209"/>
      <c r="C23" s="212"/>
      <c r="D23" s="49" t="s">
        <v>321</v>
      </c>
      <c r="E23" s="33">
        <v>1500</v>
      </c>
      <c r="F23" s="67"/>
      <c r="G23" s="57" t="s">
        <v>301</v>
      </c>
      <c r="H23" s="33">
        <f t="shared" si="1"/>
        <v>0</v>
      </c>
      <c r="I23" s="195"/>
      <c r="J23" s="202"/>
    </row>
    <row r="24" spans="1:10" ht="21" customHeight="1">
      <c r="A24" s="204"/>
      <c r="B24" s="209"/>
      <c r="C24" s="212"/>
      <c r="D24" s="48" t="s">
        <v>322</v>
      </c>
      <c r="E24" s="32">
        <v>3000</v>
      </c>
      <c r="F24" s="66"/>
      <c r="G24" s="56" t="s">
        <v>308</v>
      </c>
      <c r="H24" s="32">
        <f t="shared" si="1"/>
        <v>0</v>
      </c>
      <c r="I24" s="195"/>
      <c r="J24" s="183">
        <f>SUM(I19,I22)</f>
        <v>0</v>
      </c>
    </row>
    <row r="25" spans="1:10" ht="21" customHeight="1">
      <c r="A25" s="204"/>
      <c r="B25" s="209"/>
      <c r="C25" s="213"/>
      <c r="D25" s="49" t="s">
        <v>323</v>
      </c>
      <c r="E25" s="33">
        <v>1500</v>
      </c>
      <c r="F25" s="67"/>
      <c r="G25" s="57" t="s">
        <v>301</v>
      </c>
      <c r="H25" s="33">
        <f t="shared" si="1"/>
        <v>0</v>
      </c>
      <c r="I25" s="195"/>
      <c r="J25" s="183"/>
    </row>
    <row r="26" spans="1:10" ht="21" customHeight="1">
      <c r="A26" s="204"/>
      <c r="B26" s="209"/>
      <c r="C26" s="211" t="s">
        <v>311</v>
      </c>
      <c r="D26" s="46" t="s">
        <v>320</v>
      </c>
      <c r="E26" s="32">
        <v>3000</v>
      </c>
      <c r="F26" s="66"/>
      <c r="G26" s="56" t="s">
        <v>308</v>
      </c>
      <c r="H26" s="32">
        <f>E26*F26</f>
        <v>0</v>
      </c>
      <c r="I26" s="195"/>
      <c r="J26" s="183"/>
    </row>
    <row r="27" spans="1:10" ht="21" customHeight="1">
      <c r="A27" s="204"/>
      <c r="B27" s="209"/>
      <c r="C27" s="212"/>
      <c r="D27" s="47" t="s">
        <v>321</v>
      </c>
      <c r="E27" s="33">
        <v>1500</v>
      </c>
      <c r="F27" s="67"/>
      <c r="G27" s="57" t="s">
        <v>301</v>
      </c>
      <c r="H27" s="33">
        <f>E27*F27</f>
        <v>0</v>
      </c>
      <c r="I27" s="195"/>
      <c r="J27" s="183"/>
    </row>
    <row r="28" spans="1:10" ht="21" customHeight="1">
      <c r="A28" s="204"/>
      <c r="B28" s="209"/>
      <c r="C28" s="212"/>
      <c r="D28" s="48" t="s">
        <v>322</v>
      </c>
      <c r="E28" s="32">
        <v>3000</v>
      </c>
      <c r="F28" s="66"/>
      <c r="G28" s="56" t="s">
        <v>308</v>
      </c>
      <c r="H28" s="32">
        <f>E28*F28</f>
        <v>0</v>
      </c>
      <c r="I28" s="195"/>
      <c r="J28" s="183"/>
    </row>
    <row r="29" spans="1:10" ht="21" customHeight="1" thickBot="1">
      <c r="A29" s="205"/>
      <c r="B29" s="210"/>
      <c r="C29" s="225"/>
      <c r="D29" s="50" t="s">
        <v>323</v>
      </c>
      <c r="E29" s="34">
        <v>1500</v>
      </c>
      <c r="F29" s="68"/>
      <c r="G29" s="58" t="s">
        <v>301</v>
      </c>
      <c r="H29" s="34">
        <f>E29*F29</f>
        <v>0</v>
      </c>
      <c r="I29" s="198"/>
      <c r="J29" s="184"/>
    </row>
    <row r="30" spans="1:10" ht="21" customHeight="1">
      <c r="A30" s="214" t="s">
        <v>334</v>
      </c>
      <c r="B30" s="76" t="s">
        <v>324</v>
      </c>
      <c r="C30" s="221" t="s">
        <v>351</v>
      </c>
      <c r="D30" s="222"/>
      <c r="E30" s="23">
        <v>1000</v>
      </c>
      <c r="F30" s="63"/>
      <c r="G30" s="55" t="s">
        <v>301</v>
      </c>
      <c r="H30" s="23">
        <f>E30*F30</f>
        <v>0</v>
      </c>
      <c r="I30" s="77">
        <f>H30</f>
        <v>0</v>
      </c>
      <c r="J30" s="79" t="s">
        <v>329</v>
      </c>
    </row>
    <row r="31" spans="1:10" ht="21" customHeight="1">
      <c r="A31" s="215"/>
      <c r="B31" s="217" t="s">
        <v>296</v>
      </c>
      <c r="C31" s="53" t="s">
        <v>297</v>
      </c>
      <c r="D31" s="54" t="s">
        <v>316</v>
      </c>
      <c r="E31" s="35">
        <v>6000</v>
      </c>
      <c r="F31" s="69"/>
      <c r="G31" s="36" t="s">
        <v>299</v>
      </c>
      <c r="H31" s="24">
        <f t="shared" ref="H31:H37" si="2">E31*F31</f>
        <v>0</v>
      </c>
      <c r="I31" s="252">
        <f>SUM(H31:H33)</f>
        <v>0</v>
      </c>
      <c r="J31" s="80">
        <f>SUM(I30)</f>
        <v>0</v>
      </c>
    </row>
    <row r="32" spans="1:10" ht="21" customHeight="1">
      <c r="A32" s="215"/>
      <c r="B32" s="218"/>
      <c r="C32" s="44" t="s">
        <v>317</v>
      </c>
      <c r="D32" s="45"/>
      <c r="E32" s="24">
        <v>1900</v>
      </c>
      <c r="F32" s="64"/>
      <c r="G32" s="30" t="s">
        <v>301</v>
      </c>
      <c r="H32" s="24">
        <f t="shared" si="2"/>
        <v>0</v>
      </c>
      <c r="I32" s="195"/>
      <c r="J32" s="248" t="s">
        <v>330</v>
      </c>
    </row>
    <row r="33" spans="1:10" ht="21" customHeight="1">
      <c r="A33" s="215"/>
      <c r="B33" s="218"/>
      <c r="C33" s="44" t="s">
        <v>318</v>
      </c>
      <c r="D33" s="45"/>
      <c r="E33" s="24">
        <v>1100</v>
      </c>
      <c r="F33" s="64"/>
      <c r="G33" s="30" t="s">
        <v>301</v>
      </c>
      <c r="H33" s="24">
        <f t="shared" si="2"/>
        <v>0</v>
      </c>
      <c r="I33" s="195"/>
      <c r="J33" s="249"/>
    </row>
    <row r="34" spans="1:10" ht="21" customHeight="1">
      <c r="A34" s="215"/>
      <c r="B34" s="219" t="s">
        <v>325</v>
      </c>
      <c r="C34" s="211" t="s">
        <v>306</v>
      </c>
      <c r="D34" s="48" t="s">
        <v>307</v>
      </c>
      <c r="E34" s="32">
        <v>2600</v>
      </c>
      <c r="F34" s="66"/>
      <c r="G34" s="56" t="s">
        <v>308</v>
      </c>
      <c r="H34" s="32">
        <f t="shared" si="2"/>
        <v>0</v>
      </c>
      <c r="I34" s="197">
        <f>SUM(H34:H37)</f>
        <v>0</v>
      </c>
      <c r="J34" s="249"/>
    </row>
    <row r="35" spans="1:10" ht="21" customHeight="1">
      <c r="A35" s="215"/>
      <c r="B35" s="207"/>
      <c r="C35" s="213"/>
      <c r="D35" s="47" t="s">
        <v>310</v>
      </c>
      <c r="E35" s="33">
        <v>1300</v>
      </c>
      <c r="F35" s="67"/>
      <c r="G35" s="57" t="s">
        <v>301</v>
      </c>
      <c r="H35" s="35">
        <f t="shared" si="2"/>
        <v>0</v>
      </c>
      <c r="I35" s="195"/>
      <c r="J35" s="250">
        <f>SUM(I31:I37)</f>
        <v>0</v>
      </c>
    </row>
    <row r="36" spans="1:10" ht="21" customHeight="1">
      <c r="A36" s="215"/>
      <c r="B36" s="207"/>
      <c r="C36" s="211" t="s">
        <v>311</v>
      </c>
      <c r="D36" s="48" t="s">
        <v>307</v>
      </c>
      <c r="E36" s="32">
        <v>2600</v>
      </c>
      <c r="F36" s="66"/>
      <c r="G36" s="56" t="s">
        <v>308</v>
      </c>
      <c r="H36" s="32">
        <f t="shared" si="2"/>
        <v>0</v>
      </c>
      <c r="I36" s="195"/>
      <c r="J36" s="250"/>
    </row>
    <row r="37" spans="1:10" ht="21" customHeight="1">
      <c r="A37" s="215"/>
      <c r="B37" s="207"/>
      <c r="C37" s="213"/>
      <c r="D37" s="47" t="s">
        <v>310</v>
      </c>
      <c r="E37" s="33">
        <v>1300</v>
      </c>
      <c r="F37" s="67"/>
      <c r="G37" s="60" t="s">
        <v>301</v>
      </c>
      <c r="H37" s="59">
        <f t="shared" si="2"/>
        <v>0</v>
      </c>
      <c r="I37" s="195"/>
      <c r="J37" s="251"/>
    </row>
    <row r="38" spans="1:10" ht="21" customHeight="1">
      <c r="A38" s="215"/>
      <c r="B38" s="186" t="s">
        <v>312</v>
      </c>
      <c r="C38" s="112" t="s">
        <v>313</v>
      </c>
      <c r="D38" s="238" t="s">
        <v>314</v>
      </c>
      <c r="E38" s="239"/>
      <c r="F38" s="64"/>
      <c r="G38" s="232"/>
      <c r="H38" s="233"/>
      <c r="I38" s="233"/>
      <c r="J38" s="234"/>
    </row>
    <row r="39" spans="1:10" ht="21" customHeight="1" thickBot="1">
      <c r="A39" s="216"/>
      <c r="B39" s="220"/>
      <c r="C39" s="113" t="s">
        <v>305</v>
      </c>
      <c r="D39" s="223" t="s">
        <v>314</v>
      </c>
      <c r="E39" s="224"/>
      <c r="F39" s="70"/>
      <c r="G39" s="235"/>
      <c r="H39" s="236"/>
      <c r="I39" s="236"/>
      <c r="J39" s="237"/>
    </row>
    <row r="40" spans="1:10">
      <c r="A40" s="19"/>
      <c r="B40" s="19"/>
      <c r="C40" s="19"/>
      <c r="D40" s="19"/>
      <c r="E40" s="19"/>
      <c r="F40" s="19"/>
      <c r="G40" s="38"/>
      <c r="H40" s="19"/>
      <c r="I40" s="19"/>
    </row>
    <row r="41" spans="1:10">
      <c r="C41" s="37" t="s">
        <v>326</v>
      </c>
    </row>
  </sheetData>
  <sheetProtection algorithmName="SHA-512" hashValue="3KouoBmfYjasKptvTntvRUlDZaBv3aMA483CnxtsJ31yW7odG5lKojVq69sUmBaGxAey7Qb7p07yHTewf62cVg==" saltValue="0TFIs1zOBhlvvKwRZqmyvg==" spinCount="100000" sheet="1"/>
  <mergeCells count="50">
    <mergeCell ref="G38:J39"/>
    <mergeCell ref="J32:J34"/>
    <mergeCell ref="J35:J37"/>
    <mergeCell ref="D38:E38"/>
    <mergeCell ref="I31:I33"/>
    <mergeCell ref="I34:I37"/>
    <mergeCell ref="L4:P5"/>
    <mergeCell ref="L7:P7"/>
    <mergeCell ref="G17:J18"/>
    <mergeCell ref="D17:E17"/>
    <mergeCell ref="D18:E18"/>
    <mergeCell ref="C4:D4"/>
    <mergeCell ref="H4:I4"/>
    <mergeCell ref="J7:J8"/>
    <mergeCell ref="J10:J13"/>
    <mergeCell ref="J14:J16"/>
    <mergeCell ref="I7:I9"/>
    <mergeCell ref="I10:I16"/>
    <mergeCell ref="D11:D12"/>
    <mergeCell ref="C13:C14"/>
    <mergeCell ref="C15:C16"/>
    <mergeCell ref="C26:C29"/>
    <mergeCell ref="A7:A18"/>
    <mergeCell ref="B7:B9"/>
    <mergeCell ref="B10:B16"/>
    <mergeCell ref="C10:D10"/>
    <mergeCell ref="A30:A39"/>
    <mergeCell ref="B31:B33"/>
    <mergeCell ref="B34:B37"/>
    <mergeCell ref="C34:C35"/>
    <mergeCell ref="C36:C37"/>
    <mergeCell ref="B38:B39"/>
    <mergeCell ref="C30:D30"/>
    <mergeCell ref="D39:E39"/>
    <mergeCell ref="J24:J29"/>
    <mergeCell ref="E1:I1"/>
    <mergeCell ref="B17:B18"/>
    <mergeCell ref="C6:D6"/>
    <mergeCell ref="A1:B1"/>
    <mergeCell ref="H3:I3"/>
    <mergeCell ref="C3:D3"/>
    <mergeCell ref="I19:I21"/>
    <mergeCell ref="I22:I29"/>
    <mergeCell ref="C1:D1"/>
    <mergeCell ref="E2:G2"/>
    <mergeCell ref="J19:J23"/>
    <mergeCell ref="A19:A29"/>
    <mergeCell ref="B19:B21"/>
    <mergeCell ref="B22:B29"/>
    <mergeCell ref="C22:C25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horizontalDpi="1200" verticalDpi="1200" r:id="rId1"/>
  <colBreaks count="1" manualBreakCount="1">
    <brk id="10" max="4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G32"/>
  <sheetViews>
    <sheetView workbookViewId="0">
      <selection activeCell="G15" sqref="G15"/>
    </sheetView>
  </sheetViews>
  <sheetFormatPr defaultRowHeight="13.2"/>
  <cols>
    <col min="2" max="2" width="12.21875" customWidth="1"/>
    <col min="4" max="5" width="9" style="5" customWidth="1"/>
  </cols>
  <sheetData>
    <row r="1" spans="1:7">
      <c r="A1" t="s">
        <v>2</v>
      </c>
      <c r="B1" t="s">
        <v>3</v>
      </c>
      <c r="C1" t="s">
        <v>4</v>
      </c>
      <c r="D1" s="5" t="s">
        <v>5</v>
      </c>
      <c r="E1" s="5" t="s">
        <v>6</v>
      </c>
      <c r="F1" t="s">
        <v>7</v>
      </c>
      <c r="G1" t="s">
        <v>19</v>
      </c>
    </row>
    <row r="2" spans="1:7">
      <c r="A2">
        <v>2017</v>
      </c>
      <c r="B2" t="s">
        <v>1</v>
      </c>
      <c r="C2">
        <v>1990</v>
      </c>
      <c r="D2" s="5" t="s">
        <v>254</v>
      </c>
      <c r="E2" s="5" t="s">
        <v>254</v>
      </c>
      <c r="F2" t="s">
        <v>12</v>
      </c>
      <c r="G2">
        <v>1</v>
      </c>
    </row>
    <row r="3" spans="1:7">
      <c r="A3">
        <v>2018</v>
      </c>
      <c r="B3" t="s">
        <v>255</v>
      </c>
      <c r="C3">
        <v>1991</v>
      </c>
      <c r="D3" s="5" t="s">
        <v>256</v>
      </c>
      <c r="E3" s="5" t="s">
        <v>257</v>
      </c>
      <c r="F3" t="s">
        <v>13</v>
      </c>
      <c r="G3">
        <v>2</v>
      </c>
    </row>
    <row r="4" spans="1:7">
      <c r="A4">
        <v>2019</v>
      </c>
      <c r="B4" t="s">
        <v>258</v>
      </c>
      <c r="C4">
        <v>1992</v>
      </c>
      <c r="D4" s="5" t="s">
        <v>259</v>
      </c>
      <c r="E4" s="5" t="s">
        <v>259</v>
      </c>
      <c r="G4">
        <v>3</v>
      </c>
    </row>
    <row r="5" spans="1:7">
      <c r="A5">
        <v>2020</v>
      </c>
      <c r="C5">
        <v>1993</v>
      </c>
      <c r="D5" s="5" t="s">
        <v>260</v>
      </c>
      <c r="E5" s="5" t="s">
        <v>260</v>
      </c>
    </row>
    <row r="6" spans="1:7">
      <c r="A6">
        <v>2021</v>
      </c>
      <c r="C6">
        <v>1994</v>
      </c>
      <c r="D6" s="5" t="s">
        <v>261</v>
      </c>
      <c r="E6" s="5" t="s">
        <v>261</v>
      </c>
    </row>
    <row r="7" spans="1:7">
      <c r="A7">
        <v>2022</v>
      </c>
      <c r="C7">
        <v>1995</v>
      </c>
      <c r="D7" s="5" t="s">
        <v>262</v>
      </c>
      <c r="E7" s="5" t="s">
        <v>262</v>
      </c>
    </row>
    <row r="8" spans="1:7">
      <c r="A8">
        <v>2023</v>
      </c>
      <c r="C8">
        <v>1996</v>
      </c>
      <c r="D8" s="5" t="s">
        <v>263</v>
      </c>
      <c r="E8" s="5" t="s">
        <v>263</v>
      </c>
    </row>
    <row r="9" spans="1:7">
      <c r="A9">
        <v>2024</v>
      </c>
      <c r="C9">
        <v>1997</v>
      </c>
      <c r="D9" s="5" t="s">
        <v>264</v>
      </c>
      <c r="E9" s="5" t="s">
        <v>264</v>
      </c>
    </row>
    <row r="10" spans="1:7">
      <c r="A10">
        <v>2025</v>
      </c>
      <c r="C10">
        <v>1998</v>
      </c>
      <c r="D10" s="5" t="s">
        <v>265</v>
      </c>
      <c r="E10" s="5" t="s">
        <v>265</v>
      </c>
    </row>
    <row r="11" spans="1:7">
      <c r="A11">
        <v>2026</v>
      </c>
      <c r="C11">
        <v>1999</v>
      </c>
      <c r="D11" s="5">
        <v>10</v>
      </c>
      <c r="E11" s="5">
        <v>10</v>
      </c>
    </row>
    <row r="12" spans="1:7">
      <c r="A12">
        <v>2027</v>
      </c>
      <c r="C12">
        <v>2000</v>
      </c>
      <c r="D12" s="5">
        <v>11</v>
      </c>
      <c r="E12" s="5">
        <v>11</v>
      </c>
    </row>
    <row r="13" spans="1:7">
      <c r="A13">
        <v>2028</v>
      </c>
      <c r="C13">
        <v>2001</v>
      </c>
      <c r="D13" s="5">
        <v>12</v>
      </c>
      <c r="E13" s="5">
        <v>12</v>
      </c>
    </row>
    <row r="14" spans="1:7">
      <c r="A14">
        <v>2029</v>
      </c>
      <c r="C14">
        <v>2002</v>
      </c>
      <c r="E14" s="5">
        <v>13</v>
      </c>
    </row>
    <row r="15" spans="1:7">
      <c r="A15">
        <v>2030</v>
      </c>
      <c r="C15">
        <v>2003</v>
      </c>
      <c r="E15" s="5">
        <v>14</v>
      </c>
    </row>
    <row r="16" spans="1:7">
      <c r="A16">
        <v>2031</v>
      </c>
      <c r="C16">
        <v>2004</v>
      </c>
      <c r="E16" s="5">
        <v>15</v>
      </c>
    </row>
    <row r="17" spans="1:5">
      <c r="A17">
        <v>2032</v>
      </c>
      <c r="C17">
        <v>2005</v>
      </c>
      <c r="E17" s="5">
        <v>16</v>
      </c>
    </row>
    <row r="18" spans="1:5">
      <c r="A18">
        <v>2033</v>
      </c>
      <c r="C18">
        <v>2006</v>
      </c>
      <c r="E18" s="5">
        <v>17</v>
      </c>
    </row>
    <row r="19" spans="1:5">
      <c r="A19">
        <v>2034</v>
      </c>
      <c r="C19">
        <v>2007</v>
      </c>
      <c r="E19" s="5">
        <v>18</v>
      </c>
    </row>
    <row r="20" spans="1:5">
      <c r="A20">
        <v>2035</v>
      </c>
      <c r="C20">
        <v>2008</v>
      </c>
      <c r="E20" s="5">
        <v>19</v>
      </c>
    </row>
    <row r="21" spans="1:5">
      <c r="A21">
        <v>2036</v>
      </c>
      <c r="C21">
        <v>2009</v>
      </c>
      <c r="E21" s="5">
        <v>20</v>
      </c>
    </row>
    <row r="22" spans="1:5">
      <c r="A22">
        <v>2037</v>
      </c>
      <c r="C22">
        <v>2010</v>
      </c>
      <c r="E22" s="5">
        <v>21</v>
      </c>
    </row>
    <row r="23" spans="1:5">
      <c r="C23">
        <v>2011</v>
      </c>
      <c r="E23" s="5">
        <v>22</v>
      </c>
    </row>
    <row r="24" spans="1:5">
      <c r="C24">
        <v>2012</v>
      </c>
      <c r="E24" s="5">
        <v>23</v>
      </c>
    </row>
    <row r="25" spans="1:5">
      <c r="C25">
        <v>2013</v>
      </c>
      <c r="E25" s="5">
        <v>24</v>
      </c>
    </row>
    <row r="26" spans="1:5">
      <c r="C26">
        <v>2014</v>
      </c>
      <c r="E26" s="5">
        <v>25</v>
      </c>
    </row>
    <row r="27" spans="1:5">
      <c r="C27">
        <v>2015</v>
      </c>
      <c r="E27" s="5">
        <v>26</v>
      </c>
    </row>
    <row r="28" spans="1:5">
      <c r="C28">
        <v>2016</v>
      </c>
      <c r="E28" s="5">
        <v>27</v>
      </c>
    </row>
    <row r="29" spans="1:5">
      <c r="C29">
        <v>2017</v>
      </c>
      <c r="E29" s="5">
        <v>28</v>
      </c>
    </row>
    <row r="30" spans="1:5">
      <c r="E30" s="5">
        <v>29</v>
      </c>
    </row>
    <row r="31" spans="1:5">
      <c r="E31" s="5">
        <v>30</v>
      </c>
    </row>
    <row r="32" spans="1:5">
      <c r="E32" s="5">
        <v>31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E225"/>
  <sheetViews>
    <sheetView topLeftCell="A205" workbookViewId="0">
      <selection activeCell="G223" sqref="G223"/>
    </sheetView>
  </sheetViews>
  <sheetFormatPr defaultRowHeight="13.2"/>
  <cols>
    <col min="1" max="1" width="14.88671875" bestFit="1" customWidth="1"/>
  </cols>
  <sheetData>
    <row r="1" spans="1:5">
      <c r="A1" t="s">
        <v>138</v>
      </c>
      <c r="B1" t="str">
        <f>SUBSTITUTE(A1,"　","")&amp;"高等学校"</f>
        <v>岱志高等学校</v>
      </c>
      <c r="E1">
        <v>1</v>
      </c>
    </row>
    <row r="2" spans="1:5">
      <c r="A2" t="s">
        <v>82</v>
      </c>
      <c r="B2" t="str">
        <f t="shared" ref="B2:B65" si="0">SUBSTITUTE(A2,"　","")&amp;"高等学校"</f>
        <v>玉名高等学校</v>
      </c>
      <c r="E2">
        <v>2</v>
      </c>
    </row>
    <row r="3" spans="1:5">
      <c r="A3" t="s">
        <v>139</v>
      </c>
      <c r="B3" t="str">
        <f t="shared" si="0"/>
        <v>北稜高等学校</v>
      </c>
      <c r="E3">
        <v>3</v>
      </c>
    </row>
    <row r="4" spans="1:5">
      <c r="A4" t="s">
        <v>41</v>
      </c>
      <c r="B4" t="str">
        <f t="shared" si="0"/>
        <v>玉名工業高等学校</v>
      </c>
      <c r="E4">
        <v>4</v>
      </c>
    </row>
    <row r="5" spans="1:5">
      <c r="A5" t="s">
        <v>83</v>
      </c>
      <c r="B5" t="str">
        <f t="shared" si="0"/>
        <v>鹿本商工高等学校</v>
      </c>
      <c r="E5">
        <v>5</v>
      </c>
    </row>
    <row r="6" spans="1:5">
      <c r="A6" t="s">
        <v>140</v>
      </c>
      <c r="B6" t="str">
        <f t="shared" si="0"/>
        <v>鹿本高等学校</v>
      </c>
      <c r="E6">
        <v>6</v>
      </c>
    </row>
    <row r="7" spans="1:5">
      <c r="A7" t="s">
        <v>141</v>
      </c>
      <c r="B7" t="str">
        <f t="shared" si="0"/>
        <v>鹿本農業高等学校</v>
      </c>
      <c r="E7">
        <v>7</v>
      </c>
    </row>
    <row r="8" spans="1:5">
      <c r="A8" t="s">
        <v>42</v>
      </c>
      <c r="B8" t="str">
        <f t="shared" si="0"/>
        <v>菊池高等学校</v>
      </c>
      <c r="E8">
        <v>8</v>
      </c>
    </row>
    <row r="9" spans="1:5">
      <c r="A9" t="s">
        <v>43</v>
      </c>
      <c r="B9" t="str">
        <f t="shared" si="0"/>
        <v>菊池農業高等学校</v>
      </c>
      <c r="E9">
        <v>9</v>
      </c>
    </row>
    <row r="10" spans="1:5">
      <c r="A10" t="s">
        <v>44</v>
      </c>
      <c r="B10" t="str">
        <f t="shared" si="0"/>
        <v>大津高等学校</v>
      </c>
      <c r="E10">
        <v>10</v>
      </c>
    </row>
    <row r="11" spans="1:5">
      <c r="A11" t="s">
        <v>45</v>
      </c>
      <c r="B11" t="str">
        <f t="shared" si="0"/>
        <v>翔陽高等学校</v>
      </c>
      <c r="E11">
        <v>11</v>
      </c>
    </row>
    <row r="12" spans="1:5">
      <c r="A12" t="s">
        <v>46</v>
      </c>
      <c r="B12" t="str">
        <f t="shared" si="0"/>
        <v>阿蘇中央高等学校</v>
      </c>
      <c r="E12">
        <v>12</v>
      </c>
    </row>
    <row r="13" spans="1:5">
      <c r="A13" t="s">
        <v>47</v>
      </c>
      <c r="B13" t="str">
        <f t="shared" si="0"/>
        <v>小国高等学校</v>
      </c>
      <c r="E13">
        <v>13</v>
      </c>
    </row>
    <row r="14" spans="1:5">
      <c r="A14" t="s">
        <v>48</v>
      </c>
      <c r="B14" t="str">
        <f t="shared" si="0"/>
        <v>高森高等学校</v>
      </c>
      <c r="E14">
        <v>14</v>
      </c>
    </row>
    <row r="15" spans="1:5">
      <c r="A15" t="s">
        <v>49</v>
      </c>
      <c r="B15" t="str">
        <f t="shared" si="0"/>
        <v>玉名女子高等学校</v>
      </c>
      <c r="E15">
        <v>15</v>
      </c>
    </row>
    <row r="16" spans="1:5">
      <c r="A16" t="s">
        <v>50</v>
      </c>
      <c r="B16" t="str">
        <f t="shared" si="0"/>
        <v>有明高等学校</v>
      </c>
      <c r="E16">
        <v>16</v>
      </c>
    </row>
    <row r="17" spans="1:5">
      <c r="A17" t="s">
        <v>142</v>
      </c>
      <c r="B17" t="str">
        <f t="shared" si="0"/>
        <v>菊池女子高等学校</v>
      </c>
      <c r="E17">
        <v>17</v>
      </c>
    </row>
    <row r="18" spans="1:5">
      <c r="A18" t="s">
        <v>143</v>
      </c>
      <c r="B18" t="str">
        <f t="shared" si="0"/>
        <v>専修大学玉名高等学校</v>
      </c>
      <c r="E18">
        <v>18</v>
      </c>
    </row>
    <row r="19" spans="1:5">
      <c r="A19" t="s">
        <v>51</v>
      </c>
      <c r="B19" t="str">
        <f t="shared" si="0"/>
        <v>城北高等学校</v>
      </c>
      <c r="E19">
        <v>19</v>
      </c>
    </row>
    <row r="20" spans="1:5">
      <c r="A20" t="s">
        <v>144</v>
      </c>
      <c r="B20" t="str">
        <f t="shared" si="0"/>
        <v>熊本高専熊本高等学校</v>
      </c>
      <c r="E20">
        <v>20</v>
      </c>
    </row>
    <row r="21" spans="1:5">
      <c r="A21" t="s">
        <v>52</v>
      </c>
      <c r="B21" t="str">
        <f t="shared" si="0"/>
        <v>済々黌高等学校</v>
      </c>
      <c r="E21">
        <v>21</v>
      </c>
    </row>
    <row r="22" spans="1:5">
      <c r="A22" t="s">
        <v>53</v>
      </c>
      <c r="B22" t="str">
        <f t="shared" si="0"/>
        <v>熊本高等学校</v>
      </c>
      <c r="E22">
        <v>22</v>
      </c>
    </row>
    <row r="23" spans="1:5">
      <c r="A23" t="s">
        <v>54</v>
      </c>
      <c r="B23" t="str">
        <f t="shared" si="0"/>
        <v>第一高等学校</v>
      </c>
      <c r="E23">
        <v>23</v>
      </c>
    </row>
    <row r="24" spans="1:5">
      <c r="A24" t="s">
        <v>55</v>
      </c>
      <c r="B24" t="str">
        <f t="shared" si="0"/>
        <v>第二高等学校</v>
      </c>
      <c r="E24">
        <v>24</v>
      </c>
    </row>
    <row r="25" spans="1:5">
      <c r="A25" t="s">
        <v>56</v>
      </c>
      <c r="B25" t="str">
        <f t="shared" si="0"/>
        <v>熊本商業高等学校</v>
      </c>
      <c r="E25">
        <v>25</v>
      </c>
    </row>
    <row r="26" spans="1:5">
      <c r="A26" t="s">
        <v>57</v>
      </c>
      <c r="B26" t="str">
        <f t="shared" si="0"/>
        <v>熊本工業高等学校</v>
      </c>
      <c r="E26">
        <v>26</v>
      </c>
    </row>
    <row r="27" spans="1:5">
      <c r="A27" t="s">
        <v>58</v>
      </c>
      <c r="B27" t="str">
        <f t="shared" si="0"/>
        <v>熊本農業高等学校</v>
      </c>
      <c r="E27">
        <v>27</v>
      </c>
    </row>
    <row r="28" spans="1:5">
      <c r="A28" t="s">
        <v>84</v>
      </c>
      <c r="B28" t="str">
        <f t="shared" si="0"/>
        <v>熊本聾高等学校</v>
      </c>
      <c r="E28">
        <v>28</v>
      </c>
    </row>
    <row r="29" spans="1:5">
      <c r="A29" t="s">
        <v>59</v>
      </c>
      <c r="B29" t="str">
        <f t="shared" si="0"/>
        <v>熊本西高等学校</v>
      </c>
      <c r="E29">
        <v>29</v>
      </c>
    </row>
    <row r="30" spans="1:5">
      <c r="A30" t="s">
        <v>60</v>
      </c>
      <c r="B30" t="str">
        <f t="shared" si="0"/>
        <v>湧心館高等学校</v>
      </c>
      <c r="E30">
        <v>30</v>
      </c>
    </row>
    <row r="31" spans="1:5">
      <c r="A31" t="s">
        <v>61</v>
      </c>
      <c r="B31" t="str">
        <f t="shared" si="0"/>
        <v>熊本北高等学校</v>
      </c>
      <c r="E31">
        <v>31</v>
      </c>
    </row>
    <row r="32" spans="1:5">
      <c r="A32" t="s">
        <v>62</v>
      </c>
      <c r="B32" t="str">
        <f t="shared" si="0"/>
        <v>東稜高等学校</v>
      </c>
      <c r="E32">
        <v>32</v>
      </c>
    </row>
    <row r="33" spans="1:5">
      <c r="A33" t="s">
        <v>63</v>
      </c>
      <c r="B33" t="str">
        <f t="shared" si="0"/>
        <v>必由館高等学校</v>
      </c>
      <c r="E33">
        <v>33</v>
      </c>
    </row>
    <row r="34" spans="1:5">
      <c r="A34" t="s">
        <v>64</v>
      </c>
      <c r="B34" t="str">
        <f t="shared" si="0"/>
        <v>千原台高等学校</v>
      </c>
      <c r="E34">
        <v>34</v>
      </c>
    </row>
    <row r="35" spans="1:5">
      <c r="A35" t="s">
        <v>65</v>
      </c>
      <c r="B35" t="str">
        <f t="shared" si="0"/>
        <v>九州学院高等学校</v>
      </c>
      <c r="E35">
        <v>35</v>
      </c>
    </row>
    <row r="36" spans="1:5">
      <c r="A36" t="s">
        <v>85</v>
      </c>
      <c r="B36" t="str">
        <f t="shared" si="0"/>
        <v>鎮西高等学校</v>
      </c>
      <c r="E36">
        <v>36</v>
      </c>
    </row>
    <row r="37" spans="1:5">
      <c r="A37" t="s">
        <v>66</v>
      </c>
      <c r="B37" t="str">
        <f t="shared" si="0"/>
        <v>真和高等学校</v>
      </c>
      <c r="E37">
        <v>37</v>
      </c>
    </row>
    <row r="38" spans="1:5">
      <c r="A38" t="s">
        <v>145</v>
      </c>
      <c r="B38" t="str">
        <f t="shared" si="0"/>
        <v>開新高等学校</v>
      </c>
      <c r="E38">
        <v>38</v>
      </c>
    </row>
    <row r="39" spans="1:5">
      <c r="A39" t="s">
        <v>146</v>
      </c>
      <c r="B39" t="str">
        <f t="shared" si="0"/>
        <v>熊本学園大付高等学校</v>
      </c>
      <c r="E39">
        <v>39</v>
      </c>
    </row>
    <row r="40" spans="1:5">
      <c r="A40" t="s">
        <v>147</v>
      </c>
      <c r="B40" t="str">
        <f t="shared" si="0"/>
        <v>東海大学星翔高等学校</v>
      </c>
      <c r="E40">
        <v>40</v>
      </c>
    </row>
    <row r="41" spans="1:5">
      <c r="A41" t="s">
        <v>86</v>
      </c>
      <c r="B41" t="str">
        <f t="shared" si="0"/>
        <v>尚絅高等学校</v>
      </c>
      <c r="E41">
        <v>41</v>
      </c>
    </row>
    <row r="42" spans="1:5">
      <c r="A42" t="s">
        <v>67</v>
      </c>
      <c r="B42" t="str">
        <f t="shared" si="0"/>
        <v>慶誠高等学校</v>
      </c>
      <c r="E42">
        <v>42</v>
      </c>
    </row>
    <row r="43" spans="1:5">
      <c r="A43" t="s">
        <v>68</v>
      </c>
      <c r="B43" t="str">
        <f t="shared" si="0"/>
        <v>熊本国府高等学校</v>
      </c>
      <c r="E43">
        <v>43</v>
      </c>
    </row>
    <row r="44" spans="1:5">
      <c r="A44" t="s">
        <v>87</v>
      </c>
      <c r="B44" t="str">
        <f t="shared" si="0"/>
        <v>マリスト学園高等学校</v>
      </c>
      <c r="E44">
        <v>44</v>
      </c>
    </row>
    <row r="45" spans="1:5">
      <c r="A45" t="s">
        <v>88</v>
      </c>
      <c r="B45" t="str">
        <f t="shared" si="0"/>
        <v>ルーテル学院高等学校</v>
      </c>
      <c r="E45">
        <v>45</v>
      </c>
    </row>
    <row r="46" spans="1:5">
      <c r="A46" t="s">
        <v>148</v>
      </c>
      <c r="B46" t="str">
        <f t="shared" si="0"/>
        <v>信愛女学院高等学校</v>
      </c>
      <c r="E46">
        <v>46</v>
      </c>
    </row>
    <row r="47" spans="1:5">
      <c r="A47" t="s">
        <v>69</v>
      </c>
      <c r="B47" t="str">
        <f t="shared" si="0"/>
        <v>熊本中央高等学校</v>
      </c>
      <c r="E47">
        <v>47</v>
      </c>
    </row>
    <row r="48" spans="1:5">
      <c r="A48" t="s">
        <v>70</v>
      </c>
      <c r="B48" t="str">
        <f t="shared" si="0"/>
        <v>文徳高等学校</v>
      </c>
      <c r="E48">
        <v>48</v>
      </c>
    </row>
    <row r="49" spans="1:5">
      <c r="A49" t="s">
        <v>71</v>
      </c>
      <c r="B49" t="str">
        <f t="shared" si="0"/>
        <v>御船高等学校</v>
      </c>
      <c r="E49">
        <v>49</v>
      </c>
    </row>
    <row r="50" spans="1:5">
      <c r="A50" t="s">
        <v>72</v>
      </c>
      <c r="B50" t="str">
        <f t="shared" si="0"/>
        <v>甲佐高等学校</v>
      </c>
      <c r="E50">
        <v>50</v>
      </c>
    </row>
    <row r="51" spans="1:5">
      <c r="A51" t="s">
        <v>149</v>
      </c>
      <c r="B51" t="str">
        <f t="shared" si="0"/>
        <v>宇土高等学校</v>
      </c>
      <c r="E51">
        <v>51</v>
      </c>
    </row>
    <row r="52" spans="1:5">
      <c r="A52" t="s">
        <v>73</v>
      </c>
      <c r="B52" t="str">
        <f t="shared" si="0"/>
        <v>松橋高等学校</v>
      </c>
      <c r="E52">
        <v>52</v>
      </c>
    </row>
    <row r="53" spans="1:5">
      <c r="A53" t="s">
        <v>150</v>
      </c>
      <c r="B53" t="str">
        <f t="shared" si="0"/>
        <v>小川工業高等学校</v>
      </c>
      <c r="E53">
        <v>53</v>
      </c>
    </row>
    <row r="54" spans="1:5">
      <c r="A54" t="s">
        <v>89</v>
      </c>
      <c r="B54" t="str">
        <f t="shared" si="0"/>
        <v>八代高等学校</v>
      </c>
      <c r="E54">
        <v>54</v>
      </c>
    </row>
    <row r="55" spans="1:5">
      <c r="A55" t="s">
        <v>74</v>
      </c>
      <c r="B55" t="str">
        <f t="shared" si="0"/>
        <v>八代工業高等学校</v>
      </c>
      <c r="E55">
        <v>55</v>
      </c>
    </row>
    <row r="56" spans="1:5">
      <c r="A56" t="s">
        <v>75</v>
      </c>
      <c r="B56" t="str">
        <f t="shared" si="0"/>
        <v>八代東高等学校</v>
      </c>
      <c r="E56">
        <v>56</v>
      </c>
    </row>
    <row r="57" spans="1:5">
      <c r="A57" t="s">
        <v>151</v>
      </c>
      <c r="B57" t="str">
        <f t="shared" si="0"/>
        <v>八代清流高等学校</v>
      </c>
      <c r="E57">
        <v>57</v>
      </c>
    </row>
    <row r="58" spans="1:5">
      <c r="A58" t="s">
        <v>76</v>
      </c>
      <c r="B58" t="str">
        <f t="shared" si="0"/>
        <v>八代農業高等学校</v>
      </c>
      <c r="E58">
        <v>58</v>
      </c>
    </row>
    <row r="59" spans="1:5">
      <c r="A59" t="s">
        <v>77</v>
      </c>
      <c r="B59" t="str">
        <f t="shared" si="0"/>
        <v>八代農業泉分高等学校</v>
      </c>
      <c r="E59">
        <v>59</v>
      </c>
    </row>
    <row r="60" spans="1:5">
      <c r="A60" t="s">
        <v>152</v>
      </c>
      <c r="B60" t="str">
        <f t="shared" si="0"/>
        <v>水俣高等学校</v>
      </c>
      <c r="E60">
        <v>60</v>
      </c>
    </row>
    <row r="61" spans="1:5">
      <c r="A61" t="s">
        <v>78</v>
      </c>
      <c r="B61" t="str">
        <f t="shared" si="0"/>
        <v>芦北高等学校</v>
      </c>
      <c r="E61">
        <v>61</v>
      </c>
    </row>
    <row r="62" spans="1:5">
      <c r="A62" t="s">
        <v>153</v>
      </c>
      <c r="B62" t="str">
        <f t="shared" si="0"/>
        <v>人吉高等学校</v>
      </c>
      <c r="E62">
        <v>62</v>
      </c>
    </row>
    <row r="63" spans="1:5">
      <c r="A63" t="s">
        <v>79</v>
      </c>
      <c r="B63" t="str">
        <f t="shared" si="0"/>
        <v>人吉高五木分高等学校</v>
      </c>
      <c r="E63">
        <v>63</v>
      </c>
    </row>
    <row r="64" spans="1:5">
      <c r="A64" t="s">
        <v>90</v>
      </c>
      <c r="B64" t="str">
        <f t="shared" si="0"/>
        <v>球磨工業高等学校</v>
      </c>
      <c r="E64">
        <v>64</v>
      </c>
    </row>
    <row r="65" spans="1:5">
      <c r="A65" t="s">
        <v>272</v>
      </c>
      <c r="B65" t="str">
        <f t="shared" si="0"/>
        <v>球磨中央高等学校</v>
      </c>
      <c r="E65">
        <v>65</v>
      </c>
    </row>
    <row r="66" spans="1:5">
      <c r="A66" t="s">
        <v>154</v>
      </c>
      <c r="B66" t="str">
        <f t="shared" ref="B66:B130" si="1">SUBSTITUTE(A66,"　","")&amp;"高等学校"</f>
        <v>天草高等学校</v>
      </c>
      <c r="E66">
        <v>66</v>
      </c>
    </row>
    <row r="67" spans="1:5">
      <c r="A67" t="s">
        <v>155</v>
      </c>
      <c r="B67" t="str">
        <f t="shared" si="1"/>
        <v>天草高倉岳高等学校</v>
      </c>
      <c r="E67">
        <v>67</v>
      </c>
    </row>
    <row r="68" spans="1:5">
      <c r="A68" t="s">
        <v>91</v>
      </c>
      <c r="B68" t="str">
        <f t="shared" si="1"/>
        <v>天草工業高等学校</v>
      </c>
      <c r="E68">
        <v>68</v>
      </c>
    </row>
    <row r="69" spans="1:5">
      <c r="A69" t="s">
        <v>156</v>
      </c>
      <c r="B69" t="str">
        <f t="shared" si="1"/>
        <v>天草拓心高等学校</v>
      </c>
      <c r="E69">
        <v>69</v>
      </c>
    </row>
    <row r="70" spans="1:5">
      <c r="A70" t="s">
        <v>80</v>
      </c>
      <c r="B70" t="str">
        <f t="shared" si="1"/>
        <v>上天草高等学校</v>
      </c>
      <c r="E70">
        <v>70</v>
      </c>
    </row>
    <row r="71" spans="1:5">
      <c r="A71" t="s">
        <v>157</v>
      </c>
      <c r="B71" t="str">
        <f t="shared" si="1"/>
        <v>牛深高等学校</v>
      </c>
      <c r="E71">
        <v>71</v>
      </c>
    </row>
    <row r="72" spans="1:5">
      <c r="A72" t="s">
        <v>81</v>
      </c>
      <c r="B72" t="str">
        <f t="shared" si="1"/>
        <v>八代白百合高等学校</v>
      </c>
      <c r="E72">
        <v>72</v>
      </c>
    </row>
    <row r="73" spans="1:5">
      <c r="A73" t="s">
        <v>158</v>
      </c>
      <c r="B73" t="str">
        <f t="shared" si="1"/>
        <v>秀岳館高等学校</v>
      </c>
      <c r="E73">
        <v>73</v>
      </c>
    </row>
    <row r="74" spans="1:5">
      <c r="A74" t="s">
        <v>159</v>
      </c>
      <c r="B74" t="str">
        <f t="shared" si="1"/>
        <v>熊本高専八代高等学校</v>
      </c>
      <c r="E74">
        <v>74</v>
      </c>
    </row>
    <row r="75" spans="1:5">
      <c r="A75" t="s">
        <v>342</v>
      </c>
      <c r="B75" t="str">
        <f t="shared" si="1"/>
        <v>松橋支援高等学校</v>
      </c>
      <c r="E75">
        <v>75</v>
      </c>
    </row>
    <row r="76" spans="1:5">
      <c r="A76" t="s">
        <v>276</v>
      </c>
      <c r="B76" t="str">
        <f t="shared" si="1"/>
        <v>岱志B高等学校</v>
      </c>
      <c r="E76">
        <v>76</v>
      </c>
    </row>
    <row r="77" spans="1:5">
      <c r="A77" t="s">
        <v>274</v>
      </c>
      <c r="B77" t="str">
        <f t="shared" si="1"/>
        <v>岱志C高等学校</v>
      </c>
      <c r="E77">
        <v>77</v>
      </c>
    </row>
    <row r="78" spans="1:5">
      <c r="A78" t="s">
        <v>275</v>
      </c>
      <c r="B78" t="str">
        <f t="shared" si="1"/>
        <v>玉名B高等学校</v>
      </c>
      <c r="E78">
        <v>78</v>
      </c>
    </row>
    <row r="79" spans="1:5">
      <c r="A79" t="s">
        <v>273</v>
      </c>
      <c r="B79" t="str">
        <f t="shared" si="1"/>
        <v>玉名C高等学校</v>
      </c>
      <c r="E79">
        <v>79</v>
      </c>
    </row>
    <row r="80" spans="1:5">
      <c r="A80" t="s">
        <v>92</v>
      </c>
      <c r="B80" t="str">
        <f t="shared" si="1"/>
        <v>北稜B高等学校</v>
      </c>
      <c r="E80">
        <v>80</v>
      </c>
    </row>
    <row r="81" spans="1:5">
      <c r="A81" t="s">
        <v>93</v>
      </c>
      <c r="B81" t="str">
        <f t="shared" si="1"/>
        <v>北稜C高等学校</v>
      </c>
      <c r="E81">
        <v>81</v>
      </c>
    </row>
    <row r="82" spans="1:5">
      <c r="A82" t="s">
        <v>160</v>
      </c>
      <c r="B82" t="str">
        <f t="shared" si="1"/>
        <v>玉名工業B高等学校</v>
      </c>
      <c r="E82">
        <v>82</v>
      </c>
    </row>
    <row r="83" spans="1:5">
      <c r="A83" t="s">
        <v>94</v>
      </c>
      <c r="B83" t="str">
        <f t="shared" si="1"/>
        <v>玉名工業C高等学校</v>
      </c>
      <c r="E83">
        <v>83</v>
      </c>
    </row>
    <row r="84" spans="1:5">
      <c r="A84" t="s">
        <v>161</v>
      </c>
      <c r="B84" t="str">
        <f t="shared" si="1"/>
        <v>鹿本商工B高等学校</v>
      </c>
      <c r="E84">
        <v>84</v>
      </c>
    </row>
    <row r="85" spans="1:5">
      <c r="A85" t="s">
        <v>95</v>
      </c>
      <c r="B85" t="str">
        <f t="shared" si="1"/>
        <v>鹿本商工C高等学校</v>
      </c>
      <c r="E85">
        <v>85</v>
      </c>
    </row>
    <row r="86" spans="1:5">
      <c r="A86" t="s">
        <v>162</v>
      </c>
      <c r="B86" t="str">
        <f t="shared" si="1"/>
        <v>鹿本B高等学校</v>
      </c>
      <c r="E86">
        <v>86</v>
      </c>
    </row>
    <row r="87" spans="1:5">
      <c r="A87" t="s">
        <v>163</v>
      </c>
      <c r="B87" t="str">
        <f t="shared" si="1"/>
        <v>鹿本C高等学校</v>
      </c>
      <c r="E87">
        <v>87</v>
      </c>
    </row>
    <row r="88" spans="1:5">
      <c r="A88" t="s">
        <v>96</v>
      </c>
      <c r="B88" t="str">
        <f t="shared" si="1"/>
        <v>鹿本農業B高等学校</v>
      </c>
      <c r="E88">
        <v>88</v>
      </c>
    </row>
    <row r="89" spans="1:5">
      <c r="A89" t="s">
        <v>164</v>
      </c>
      <c r="B89" t="str">
        <f t="shared" si="1"/>
        <v>鹿本農業C高等学校</v>
      </c>
      <c r="E89">
        <v>89</v>
      </c>
    </row>
    <row r="90" spans="1:5">
      <c r="A90" t="s">
        <v>165</v>
      </c>
      <c r="B90" t="str">
        <f t="shared" si="1"/>
        <v>菊池B高等学校</v>
      </c>
      <c r="E90">
        <v>90</v>
      </c>
    </row>
    <row r="91" spans="1:5">
      <c r="A91" t="s">
        <v>97</v>
      </c>
      <c r="B91" t="str">
        <f t="shared" si="1"/>
        <v>菊池C高等学校</v>
      </c>
      <c r="E91">
        <v>91</v>
      </c>
    </row>
    <row r="92" spans="1:5">
      <c r="A92" t="s">
        <v>166</v>
      </c>
      <c r="B92" t="str">
        <f t="shared" si="1"/>
        <v>菊池農業B高等学校</v>
      </c>
      <c r="E92">
        <v>92</v>
      </c>
    </row>
    <row r="93" spans="1:5">
      <c r="A93" t="s">
        <v>98</v>
      </c>
      <c r="B93" t="str">
        <f t="shared" si="1"/>
        <v>菊池農業C高等学校</v>
      </c>
      <c r="E93">
        <v>93</v>
      </c>
    </row>
    <row r="94" spans="1:5">
      <c r="A94" t="s">
        <v>167</v>
      </c>
      <c r="B94" t="str">
        <f t="shared" si="1"/>
        <v>大津B高等学校</v>
      </c>
      <c r="E94">
        <v>94</v>
      </c>
    </row>
    <row r="95" spans="1:5">
      <c r="A95" t="s">
        <v>168</v>
      </c>
      <c r="B95" t="str">
        <f t="shared" si="1"/>
        <v>大津C高等学校</v>
      </c>
      <c r="E95">
        <v>95</v>
      </c>
    </row>
    <row r="96" spans="1:5">
      <c r="A96" t="s">
        <v>169</v>
      </c>
      <c r="B96" t="str">
        <f t="shared" si="1"/>
        <v>翔陽B高等学校</v>
      </c>
      <c r="E96">
        <v>96</v>
      </c>
    </row>
    <row r="97" spans="1:5">
      <c r="A97" t="s">
        <v>170</v>
      </c>
      <c r="B97" t="str">
        <f t="shared" si="1"/>
        <v>翔陽C高等学校</v>
      </c>
      <c r="E97">
        <v>97</v>
      </c>
    </row>
    <row r="98" spans="1:5">
      <c r="A98" t="s">
        <v>171</v>
      </c>
      <c r="B98" t="str">
        <f t="shared" si="1"/>
        <v>阿蘇中央B高等学校</v>
      </c>
      <c r="E98">
        <v>98</v>
      </c>
    </row>
    <row r="99" spans="1:5">
      <c r="A99" t="s">
        <v>172</v>
      </c>
      <c r="B99" t="str">
        <f t="shared" si="1"/>
        <v>阿蘇中央C高等学校</v>
      </c>
      <c r="E99">
        <v>99</v>
      </c>
    </row>
    <row r="100" spans="1:5">
      <c r="A100" t="s">
        <v>173</v>
      </c>
      <c r="B100" t="str">
        <f t="shared" si="1"/>
        <v>小国B高等学校</v>
      </c>
      <c r="E100">
        <v>100</v>
      </c>
    </row>
    <row r="101" spans="1:5">
      <c r="A101" t="s">
        <v>99</v>
      </c>
      <c r="B101" t="str">
        <f t="shared" si="1"/>
        <v>小国C高等学校</v>
      </c>
      <c r="E101">
        <v>101</v>
      </c>
    </row>
    <row r="102" spans="1:5">
      <c r="A102" t="s">
        <v>174</v>
      </c>
      <c r="B102" t="str">
        <f t="shared" si="1"/>
        <v>高森B高等学校</v>
      </c>
      <c r="E102">
        <v>102</v>
      </c>
    </row>
    <row r="103" spans="1:5">
      <c r="A103" t="s">
        <v>175</v>
      </c>
      <c r="B103" t="str">
        <f t="shared" si="1"/>
        <v>高森C高等学校</v>
      </c>
      <c r="E103">
        <v>103</v>
      </c>
    </row>
    <row r="104" spans="1:5">
      <c r="A104" t="s">
        <v>176</v>
      </c>
      <c r="B104" t="str">
        <f t="shared" si="1"/>
        <v>玉名女子B高等学校</v>
      </c>
      <c r="E104">
        <v>104</v>
      </c>
    </row>
    <row r="105" spans="1:5">
      <c r="A105" t="s">
        <v>100</v>
      </c>
      <c r="B105" t="str">
        <f t="shared" si="1"/>
        <v>玉名女子C高等学校</v>
      </c>
      <c r="E105">
        <v>105</v>
      </c>
    </row>
    <row r="106" spans="1:5">
      <c r="A106" t="s">
        <v>177</v>
      </c>
      <c r="B106" t="str">
        <f t="shared" si="1"/>
        <v>有明B高等学校</v>
      </c>
      <c r="E106">
        <v>106</v>
      </c>
    </row>
    <row r="107" spans="1:5">
      <c r="A107" t="s">
        <v>101</v>
      </c>
      <c r="B107" t="str">
        <f t="shared" si="1"/>
        <v>有明C高等学校</v>
      </c>
      <c r="E107">
        <v>107</v>
      </c>
    </row>
    <row r="108" spans="1:5">
      <c r="A108" t="s">
        <v>178</v>
      </c>
      <c r="B108" t="str">
        <f t="shared" si="1"/>
        <v>菊池女子B高等学校</v>
      </c>
      <c r="E108">
        <v>108</v>
      </c>
    </row>
    <row r="109" spans="1:5">
      <c r="A109" t="s">
        <v>179</v>
      </c>
      <c r="B109" t="str">
        <f t="shared" si="1"/>
        <v>菊池女子C高等学校</v>
      </c>
      <c r="E109">
        <v>109</v>
      </c>
    </row>
    <row r="110" spans="1:5">
      <c r="A110" t="s">
        <v>180</v>
      </c>
      <c r="B110" t="str">
        <f t="shared" si="1"/>
        <v>専修大学玉名B高等学校</v>
      </c>
      <c r="E110">
        <v>110</v>
      </c>
    </row>
    <row r="111" spans="1:5">
      <c r="A111" t="s">
        <v>181</v>
      </c>
      <c r="B111" t="str">
        <f t="shared" si="1"/>
        <v>専修大学玉名C高等学校</v>
      </c>
      <c r="E111">
        <v>111</v>
      </c>
    </row>
    <row r="112" spans="1:5">
      <c r="A112" t="s">
        <v>182</v>
      </c>
      <c r="B112" t="str">
        <f t="shared" si="1"/>
        <v>城北B高等学校</v>
      </c>
      <c r="E112">
        <v>112</v>
      </c>
    </row>
    <row r="113" spans="1:5">
      <c r="A113" t="s">
        <v>183</v>
      </c>
      <c r="B113" t="str">
        <f t="shared" si="1"/>
        <v>城北C高等学校</v>
      </c>
      <c r="E113">
        <v>113</v>
      </c>
    </row>
    <row r="114" spans="1:5">
      <c r="A114" t="s">
        <v>102</v>
      </c>
      <c r="B114" t="str">
        <f t="shared" si="1"/>
        <v>熊本高専熊本B高等学校</v>
      </c>
      <c r="E114">
        <v>114</v>
      </c>
    </row>
    <row r="115" spans="1:5">
      <c r="A115" t="s">
        <v>184</v>
      </c>
      <c r="B115" t="str">
        <f t="shared" si="1"/>
        <v>熊本高専熊本C高等学校</v>
      </c>
      <c r="E115">
        <v>115</v>
      </c>
    </row>
    <row r="116" spans="1:5">
      <c r="A116" t="s">
        <v>185</v>
      </c>
      <c r="B116" t="str">
        <f t="shared" si="1"/>
        <v>済々黌B高等学校</v>
      </c>
      <c r="E116">
        <v>116</v>
      </c>
    </row>
    <row r="117" spans="1:5">
      <c r="A117" t="s">
        <v>186</v>
      </c>
      <c r="B117" t="str">
        <f t="shared" si="1"/>
        <v>済々黌C高等学校</v>
      </c>
      <c r="E117">
        <v>117</v>
      </c>
    </row>
    <row r="118" spans="1:5">
      <c r="A118" t="s">
        <v>103</v>
      </c>
      <c r="B118" t="str">
        <f t="shared" si="1"/>
        <v>熊本B高等学校</v>
      </c>
      <c r="E118">
        <v>118</v>
      </c>
    </row>
    <row r="119" spans="1:5">
      <c r="A119" t="s">
        <v>104</v>
      </c>
      <c r="B119" t="str">
        <f t="shared" si="1"/>
        <v>熊本C高等学校</v>
      </c>
      <c r="E119">
        <v>119</v>
      </c>
    </row>
    <row r="120" spans="1:5">
      <c r="A120" t="s">
        <v>187</v>
      </c>
      <c r="B120" t="str">
        <f t="shared" si="1"/>
        <v>第一B高等学校</v>
      </c>
      <c r="E120">
        <v>120</v>
      </c>
    </row>
    <row r="121" spans="1:5">
      <c r="A121" t="s">
        <v>188</v>
      </c>
      <c r="B121" t="str">
        <f t="shared" si="1"/>
        <v>第一C高等学校</v>
      </c>
      <c r="E121">
        <v>121</v>
      </c>
    </row>
    <row r="122" spans="1:5">
      <c r="A122" t="s">
        <v>189</v>
      </c>
      <c r="B122" t="str">
        <f t="shared" si="1"/>
        <v>第二B高等学校</v>
      </c>
      <c r="E122">
        <v>122</v>
      </c>
    </row>
    <row r="123" spans="1:5">
      <c r="A123" t="s">
        <v>190</v>
      </c>
      <c r="B123" t="str">
        <f t="shared" si="1"/>
        <v>第二C高等学校</v>
      </c>
      <c r="E123">
        <v>123</v>
      </c>
    </row>
    <row r="124" spans="1:5">
      <c r="A124" t="s">
        <v>191</v>
      </c>
      <c r="B124" t="str">
        <f t="shared" si="1"/>
        <v>熊本商業B高等学校</v>
      </c>
      <c r="E124">
        <v>124</v>
      </c>
    </row>
    <row r="125" spans="1:5">
      <c r="A125" t="s">
        <v>105</v>
      </c>
      <c r="B125" t="str">
        <f t="shared" si="1"/>
        <v>熊本商業C高等学校</v>
      </c>
      <c r="E125">
        <v>125</v>
      </c>
    </row>
    <row r="126" spans="1:5">
      <c r="A126" t="s">
        <v>106</v>
      </c>
      <c r="B126" t="str">
        <f t="shared" si="1"/>
        <v>熊本工業B高等学校</v>
      </c>
      <c r="E126">
        <v>126</v>
      </c>
    </row>
    <row r="127" spans="1:5">
      <c r="A127" t="s">
        <v>107</v>
      </c>
      <c r="B127" t="str">
        <f t="shared" si="1"/>
        <v>熊本工業C高等学校</v>
      </c>
      <c r="E127">
        <v>127</v>
      </c>
    </row>
    <row r="128" spans="1:5">
      <c r="A128" t="s">
        <v>192</v>
      </c>
      <c r="B128" t="str">
        <f t="shared" si="1"/>
        <v>熊本農業B高等学校</v>
      </c>
      <c r="E128">
        <v>128</v>
      </c>
    </row>
    <row r="129" spans="1:5">
      <c r="A129" t="s">
        <v>193</v>
      </c>
      <c r="B129" t="str">
        <f t="shared" si="1"/>
        <v>熊本農業C高等学校</v>
      </c>
      <c r="E129">
        <v>129</v>
      </c>
    </row>
    <row r="130" spans="1:5">
      <c r="A130" t="s">
        <v>194</v>
      </c>
      <c r="B130" t="str">
        <f t="shared" si="1"/>
        <v>熊本聾B高等学校</v>
      </c>
      <c r="E130">
        <v>130</v>
      </c>
    </row>
    <row r="131" spans="1:5">
      <c r="A131" t="s">
        <v>195</v>
      </c>
      <c r="B131" t="str">
        <f t="shared" ref="B131:B194" si="2">SUBSTITUTE(A131,"　","")&amp;"高等学校"</f>
        <v>熊本聾C高等学校</v>
      </c>
      <c r="E131">
        <v>131</v>
      </c>
    </row>
    <row r="132" spans="1:5">
      <c r="A132" t="s">
        <v>196</v>
      </c>
      <c r="B132" t="str">
        <f t="shared" si="2"/>
        <v>熊本西B高等学校</v>
      </c>
      <c r="E132">
        <v>132</v>
      </c>
    </row>
    <row r="133" spans="1:5">
      <c r="A133" t="s">
        <v>197</v>
      </c>
      <c r="B133" t="str">
        <f t="shared" si="2"/>
        <v>熊本西C高等学校</v>
      </c>
      <c r="E133">
        <v>133</v>
      </c>
    </row>
    <row r="134" spans="1:5">
      <c r="A134" t="s">
        <v>108</v>
      </c>
      <c r="B134" t="str">
        <f t="shared" si="2"/>
        <v>湧心館B高等学校</v>
      </c>
      <c r="E134">
        <v>134</v>
      </c>
    </row>
    <row r="135" spans="1:5">
      <c r="A135" t="s">
        <v>109</v>
      </c>
      <c r="B135" t="str">
        <f t="shared" si="2"/>
        <v>湧心館C高等学校</v>
      </c>
      <c r="E135">
        <v>135</v>
      </c>
    </row>
    <row r="136" spans="1:5">
      <c r="A136" t="s">
        <v>198</v>
      </c>
      <c r="B136" t="str">
        <f t="shared" si="2"/>
        <v>熊本北B高等学校</v>
      </c>
      <c r="E136">
        <v>136</v>
      </c>
    </row>
    <row r="137" spans="1:5">
      <c r="A137" t="s">
        <v>110</v>
      </c>
      <c r="B137" t="str">
        <f t="shared" si="2"/>
        <v>熊本北C高等学校</v>
      </c>
      <c r="E137">
        <v>137</v>
      </c>
    </row>
    <row r="138" spans="1:5">
      <c r="A138" t="s">
        <v>199</v>
      </c>
      <c r="B138" t="str">
        <f t="shared" si="2"/>
        <v>東稜B高等学校</v>
      </c>
      <c r="E138">
        <v>138</v>
      </c>
    </row>
    <row r="139" spans="1:5">
      <c r="A139" t="s">
        <v>111</v>
      </c>
      <c r="B139" t="str">
        <f t="shared" si="2"/>
        <v>東稜C高等学校</v>
      </c>
      <c r="E139">
        <v>139</v>
      </c>
    </row>
    <row r="140" spans="1:5">
      <c r="A140" t="s">
        <v>112</v>
      </c>
      <c r="B140" t="str">
        <f t="shared" si="2"/>
        <v>必由館B高等学校</v>
      </c>
      <c r="E140">
        <v>140</v>
      </c>
    </row>
    <row r="141" spans="1:5">
      <c r="A141" t="s">
        <v>200</v>
      </c>
      <c r="B141" t="str">
        <f t="shared" si="2"/>
        <v>必由館C高等学校</v>
      </c>
      <c r="E141">
        <v>141</v>
      </c>
    </row>
    <row r="142" spans="1:5">
      <c r="A142" t="s">
        <v>201</v>
      </c>
      <c r="B142" t="str">
        <f t="shared" si="2"/>
        <v>千原台B高等学校</v>
      </c>
      <c r="E142">
        <v>142</v>
      </c>
    </row>
    <row r="143" spans="1:5">
      <c r="A143" t="s">
        <v>202</v>
      </c>
      <c r="B143" t="str">
        <f t="shared" si="2"/>
        <v>千原台C高等学校</v>
      </c>
      <c r="E143">
        <v>143</v>
      </c>
    </row>
    <row r="144" spans="1:5">
      <c r="A144" t="s">
        <v>203</v>
      </c>
      <c r="B144" t="str">
        <f t="shared" si="2"/>
        <v>九州学院B高等学校</v>
      </c>
      <c r="E144">
        <v>144</v>
      </c>
    </row>
    <row r="145" spans="1:5">
      <c r="A145" t="s">
        <v>113</v>
      </c>
      <c r="B145" t="str">
        <f t="shared" si="2"/>
        <v>九州学院C高等学校</v>
      </c>
      <c r="E145">
        <v>145</v>
      </c>
    </row>
    <row r="146" spans="1:5">
      <c r="A146" t="s">
        <v>204</v>
      </c>
      <c r="B146" t="str">
        <f t="shared" si="2"/>
        <v>鎮西B高等学校</v>
      </c>
      <c r="E146">
        <v>146</v>
      </c>
    </row>
    <row r="147" spans="1:5">
      <c r="A147" t="s">
        <v>205</v>
      </c>
      <c r="B147" t="str">
        <f t="shared" si="2"/>
        <v>鎮西C高等学校</v>
      </c>
      <c r="E147">
        <v>147</v>
      </c>
    </row>
    <row r="148" spans="1:5">
      <c r="A148" t="s">
        <v>206</v>
      </c>
      <c r="B148" t="str">
        <f t="shared" si="2"/>
        <v>真和B高等学校</v>
      </c>
      <c r="E148">
        <v>148</v>
      </c>
    </row>
    <row r="149" spans="1:5">
      <c r="A149" t="s">
        <v>114</v>
      </c>
      <c r="B149" t="str">
        <f t="shared" si="2"/>
        <v>真和C高等学校</v>
      </c>
      <c r="E149">
        <v>149</v>
      </c>
    </row>
    <row r="150" spans="1:5">
      <c r="A150" t="s">
        <v>207</v>
      </c>
      <c r="B150" t="str">
        <f t="shared" si="2"/>
        <v>開新B高等学校</v>
      </c>
      <c r="E150">
        <v>150</v>
      </c>
    </row>
    <row r="151" spans="1:5">
      <c r="A151" t="s">
        <v>208</v>
      </c>
      <c r="B151" t="str">
        <f t="shared" si="2"/>
        <v>開新C高等学校</v>
      </c>
      <c r="E151">
        <v>151</v>
      </c>
    </row>
    <row r="152" spans="1:5">
      <c r="A152" t="s">
        <v>209</v>
      </c>
      <c r="B152" t="str">
        <f t="shared" si="2"/>
        <v>熊本学園大付B高等学校</v>
      </c>
      <c r="E152">
        <v>152</v>
      </c>
    </row>
    <row r="153" spans="1:5">
      <c r="A153" t="s">
        <v>210</v>
      </c>
      <c r="B153" t="str">
        <f t="shared" si="2"/>
        <v>熊本学園大付C高等学校</v>
      </c>
      <c r="E153">
        <v>153</v>
      </c>
    </row>
    <row r="154" spans="1:5">
      <c r="A154" t="s">
        <v>115</v>
      </c>
      <c r="B154" t="str">
        <f t="shared" si="2"/>
        <v>東海大学星翔B高等学校</v>
      </c>
      <c r="E154">
        <v>154</v>
      </c>
    </row>
    <row r="155" spans="1:5">
      <c r="A155" t="s">
        <v>211</v>
      </c>
      <c r="B155" t="str">
        <f t="shared" si="2"/>
        <v>東海大学星翔C高等学校</v>
      </c>
      <c r="E155">
        <v>155</v>
      </c>
    </row>
    <row r="156" spans="1:5">
      <c r="A156" t="s">
        <v>212</v>
      </c>
      <c r="B156" t="str">
        <f t="shared" si="2"/>
        <v>尚絅B高等学校</v>
      </c>
      <c r="E156">
        <v>156</v>
      </c>
    </row>
    <row r="157" spans="1:5">
      <c r="A157" t="s">
        <v>213</v>
      </c>
      <c r="B157" t="str">
        <f t="shared" si="2"/>
        <v>尚絅C高等学校</v>
      </c>
      <c r="E157">
        <v>157</v>
      </c>
    </row>
    <row r="158" spans="1:5">
      <c r="A158" t="s">
        <v>214</v>
      </c>
      <c r="B158" t="str">
        <f t="shared" si="2"/>
        <v>慶誠B高等学校</v>
      </c>
      <c r="E158">
        <v>158</v>
      </c>
    </row>
    <row r="159" spans="1:5">
      <c r="A159" t="s">
        <v>215</v>
      </c>
      <c r="B159" t="str">
        <f t="shared" si="2"/>
        <v>慶誠C高等学校</v>
      </c>
      <c r="E159">
        <v>159</v>
      </c>
    </row>
    <row r="160" spans="1:5">
      <c r="A160" t="s">
        <v>216</v>
      </c>
      <c r="B160" t="str">
        <f t="shared" si="2"/>
        <v>熊本国府B高等学校</v>
      </c>
      <c r="E160">
        <v>160</v>
      </c>
    </row>
    <row r="161" spans="1:5">
      <c r="A161" t="s">
        <v>217</v>
      </c>
      <c r="B161" t="str">
        <f t="shared" si="2"/>
        <v>熊本国府C高等学校</v>
      </c>
      <c r="E161">
        <v>161</v>
      </c>
    </row>
    <row r="162" spans="1:5">
      <c r="A162" t="s">
        <v>218</v>
      </c>
      <c r="B162" t="str">
        <f t="shared" si="2"/>
        <v>マリスト学園B高等学校</v>
      </c>
      <c r="E162">
        <v>162</v>
      </c>
    </row>
    <row r="163" spans="1:5">
      <c r="A163" t="s">
        <v>116</v>
      </c>
      <c r="B163" t="str">
        <f t="shared" si="2"/>
        <v>マリスト学園C高等学校</v>
      </c>
      <c r="E163">
        <v>163</v>
      </c>
    </row>
    <row r="164" spans="1:5">
      <c r="A164" t="s">
        <v>117</v>
      </c>
      <c r="B164" t="str">
        <f t="shared" si="2"/>
        <v>ルーテル学院B高等学校</v>
      </c>
      <c r="E164">
        <v>164</v>
      </c>
    </row>
    <row r="165" spans="1:5">
      <c r="A165" t="s">
        <v>219</v>
      </c>
      <c r="B165" t="str">
        <f t="shared" si="2"/>
        <v>ルーテル学院C高等学校</v>
      </c>
      <c r="E165">
        <v>165</v>
      </c>
    </row>
    <row r="166" spans="1:5">
      <c r="A166" t="s">
        <v>118</v>
      </c>
      <c r="B166" t="str">
        <f t="shared" si="2"/>
        <v>信愛女学院B高等学校</v>
      </c>
      <c r="E166">
        <v>166</v>
      </c>
    </row>
    <row r="167" spans="1:5">
      <c r="A167" t="s">
        <v>220</v>
      </c>
      <c r="B167" t="str">
        <f t="shared" si="2"/>
        <v>信愛女学院C高等学校</v>
      </c>
      <c r="E167">
        <v>167</v>
      </c>
    </row>
    <row r="168" spans="1:5">
      <c r="A168" t="s">
        <v>119</v>
      </c>
      <c r="B168" t="str">
        <f t="shared" si="2"/>
        <v>熊本中央B高等学校</v>
      </c>
      <c r="E168">
        <v>168</v>
      </c>
    </row>
    <row r="169" spans="1:5">
      <c r="A169" t="s">
        <v>221</v>
      </c>
      <c r="B169" t="str">
        <f t="shared" si="2"/>
        <v>熊本中央C高等学校</v>
      </c>
      <c r="E169">
        <v>169</v>
      </c>
    </row>
    <row r="170" spans="1:5">
      <c r="A170" t="s">
        <v>120</v>
      </c>
      <c r="B170" t="str">
        <f t="shared" si="2"/>
        <v>文徳B高等学校</v>
      </c>
      <c r="E170">
        <v>170</v>
      </c>
    </row>
    <row r="171" spans="1:5">
      <c r="A171" t="s">
        <v>222</v>
      </c>
      <c r="B171" t="str">
        <f t="shared" si="2"/>
        <v>文徳C高等学校</v>
      </c>
      <c r="E171">
        <v>171</v>
      </c>
    </row>
    <row r="172" spans="1:5">
      <c r="A172" t="s">
        <v>223</v>
      </c>
      <c r="B172" t="str">
        <f t="shared" si="2"/>
        <v>御船B高等学校</v>
      </c>
      <c r="E172">
        <v>172</v>
      </c>
    </row>
    <row r="173" spans="1:5">
      <c r="A173" t="s">
        <v>224</v>
      </c>
      <c r="B173" t="str">
        <f t="shared" si="2"/>
        <v>御船C高等学校</v>
      </c>
      <c r="E173">
        <v>173</v>
      </c>
    </row>
    <row r="174" spans="1:5">
      <c r="A174" t="s">
        <v>225</v>
      </c>
      <c r="B174" t="str">
        <f t="shared" si="2"/>
        <v>甲佐B高等学校</v>
      </c>
      <c r="E174">
        <v>174</v>
      </c>
    </row>
    <row r="175" spans="1:5">
      <c r="A175" t="s">
        <v>226</v>
      </c>
      <c r="B175" t="str">
        <f t="shared" si="2"/>
        <v>甲佐C高等学校</v>
      </c>
      <c r="E175">
        <v>175</v>
      </c>
    </row>
    <row r="176" spans="1:5">
      <c r="A176" t="s">
        <v>121</v>
      </c>
      <c r="B176" t="str">
        <f t="shared" si="2"/>
        <v>宇土B高等学校</v>
      </c>
      <c r="E176">
        <v>176</v>
      </c>
    </row>
    <row r="177" spans="1:5">
      <c r="A177" t="s">
        <v>227</v>
      </c>
      <c r="B177" t="str">
        <f t="shared" si="2"/>
        <v>宇土C高等学校</v>
      </c>
      <c r="E177">
        <v>177</v>
      </c>
    </row>
    <row r="178" spans="1:5">
      <c r="A178" t="s">
        <v>228</v>
      </c>
      <c r="B178" t="str">
        <f t="shared" si="2"/>
        <v>松橋B高等学校</v>
      </c>
      <c r="E178">
        <v>178</v>
      </c>
    </row>
    <row r="179" spans="1:5">
      <c r="A179" t="s">
        <v>229</v>
      </c>
      <c r="B179" t="str">
        <f t="shared" si="2"/>
        <v>松橋C高等学校</v>
      </c>
      <c r="E179">
        <v>179</v>
      </c>
    </row>
    <row r="180" spans="1:5">
      <c r="A180" t="s">
        <v>230</v>
      </c>
      <c r="B180" t="str">
        <f t="shared" si="2"/>
        <v>小川工業B高等学校</v>
      </c>
      <c r="E180">
        <v>180</v>
      </c>
    </row>
    <row r="181" spans="1:5">
      <c r="A181" t="s">
        <v>122</v>
      </c>
      <c r="B181" t="str">
        <f t="shared" si="2"/>
        <v>小川工業C高等学校</v>
      </c>
      <c r="E181">
        <v>181</v>
      </c>
    </row>
    <row r="182" spans="1:5">
      <c r="A182" t="s">
        <v>123</v>
      </c>
      <c r="B182" t="str">
        <f t="shared" si="2"/>
        <v>八代B高等学校</v>
      </c>
      <c r="E182">
        <v>182</v>
      </c>
    </row>
    <row r="183" spans="1:5">
      <c r="A183" t="s">
        <v>231</v>
      </c>
      <c r="B183" t="str">
        <f t="shared" si="2"/>
        <v>八代C高等学校</v>
      </c>
      <c r="E183">
        <v>183</v>
      </c>
    </row>
    <row r="184" spans="1:5">
      <c r="A184" t="s">
        <v>232</v>
      </c>
      <c r="B184" t="str">
        <f t="shared" si="2"/>
        <v>八代工業B高等学校</v>
      </c>
      <c r="E184">
        <v>184</v>
      </c>
    </row>
    <row r="185" spans="1:5">
      <c r="A185" t="s">
        <v>124</v>
      </c>
      <c r="B185" t="str">
        <f t="shared" si="2"/>
        <v>八代工業C高等学校</v>
      </c>
      <c r="E185">
        <v>185</v>
      </c>
    </row>
    <row r="186" spans="1:5">
      <c r="A186" t="s">
        <v>233</v>
      </c>
      <c r="B186" t="str">
        <f t="shared" si="2"/>
        <v>八代東B高等学校</v>
      </c>
      <c r="E186">
        <v>186</v>
      </c>
    </row>
    <row r="187" spans="1:5">
      <c r="A187" t="s">
        <v>234</v>
      </c>
      <c r="B187" t="str">
        <f t="shared" si="2"/>
        <v>八代東C高等学校</v>
      </c>
      <c r="E187">
        <v>187</v>
      </c>
    </row>
    <row r="188" spans="1:5">
      <c r="A188" t="s">
        <v>235</v>
      </c>
      <c r="B188" t="str">
        <f t="shared" si="2"/>
        <v>八代清流B高等学校</v>
      </c>
      <c r="E188">
        <v>188</v>
      </c>
    </row>
    <row r="189" spans="1:5">
      <c r="A189" t="s">
        <v>236</v>
      </c>
      <c r="B189" t="str">
        <f t="shared" si="2"/>
        <v>八代清流C高等学校</v>
      </c>
      <c r="E189">
        <v>189</v>
      </c>
    </row>
    <row r="190" spans="1:5">
      <c r="A190" t="s">
        <v>237</v>
      </c>
      <c r="B190" t="str">
        <f t="shared" si="2"/>
        <v>八代農業B高等学校</v>
      </c>
      <c r="E190">
        <v>190</v>
      </c>
    </row>
    <row r="191" spans="1:5">
      <c r="A191" t="s">
        <v>238</v>
      </c>
      <c r="B191" t="str">
        <f t="shared" si="2"/>
        <v>八代農業C高等学校</v>
      </c>
      <c r="E191">
        <v>191</v>
      </c>
    </row>
    <row r="192" spans="1:5">
      <c r="A192" t="s">
        <v>125</v>
      </c>
      <c r="B192" t="str">
        <f t="shared" si="2"/>
        <v>八代農業泉分B高等学校</v>
      </c>
      <c r="E192">
        <v>192</v>
      </c>
    </row>
    <row r="193" spans="1:5">
      <c r="A193" t="s">
        <v>239</v>
      </c>
      <c r="B193" t="str">
        <f t="shared" si="2"/>
        <v>八代農業泉分C高等学校</v>
      </c>
      <c r="E193">
        <v>193</v>
      </c>
    </row>
    <row r="194" spans="1:5">
      <c r="A194" t="s">
        <v>126</v>
      </c>
      <c r="B194" t="str">
        <f t="shared" si="2"/>
        <v>水俣B高等学校</v>
      </c>
      <c r="E194">
        <v>194</v>
      </c>
    </row>
    <row r="195" spans="1:5">
      <c r="A195" t="s">
        <v>240</v>
      </c>
      <c r="B195" t="str">
        <f t="shared" ref="B195:B221" si="3">SUBSTITUTE(A195,"　","")&amp;"高等学校"</f>
        <v>水俣C高等学校</v>
      </c>
      <c r="E195">
        <v>195</v>
      </c>
    </row>
    <row r="196" spans="1:5">
      <c r="A196" t="s">
        <v>241</v>
      </c>
      <c r="B196" t="str">
        <f t="shared" si="3"/>
        <v>芦北B高等学校</v>
      </c>
      <c r="E196">
        <v>196</v>
      </c>
    </row>
    <row r="197" spans="1:5">
      <c r="A197" t="s">
        <v>242</v>
      </c>
      <c r="B197" t="str">
        <f t="shared" si="3"/>
        <v>芦北C高等学校</v>
      </c>
      <c r="E197">
        <v>197</v>
      </c>
    </row>
    <row r="198" spans="1:5">
      <c r="A198" t="s">
        <v>243</v>
      </c>
      <c r="B198" t="str">
        <f t="shared" si="3"/>
        <v>人吉B高等学校</v>
      </c>
      <c r="E198">
        <v>198</v>
      </c>
    </row>
    <row r="199" spans="1:5">
      <c r="A199" t="s">
        <v>244</v>
      </c>
      <c r="B199" t="str">
        <f t="shared" si="3"/>
        <v>人吉C高等学校</v>
      </c>
      <c r="E199">
        <v>199</v>
      </c>
    </row>
    <row r="200" spans="1:5">
      <c r="A200" t="s">
        <v>127</v>
      </c>
      <c r="B200" t="str">
        <f t="shared" si="3"/>
        <v>人吉高五木分B高等学校</v>
      </c>
      <c r="E200">
        <v>200</v>
      </c>
    </row>
    <row r="201" spans="1:5">
      <c r="A201" t="s">
        <v>245</v>
      </c>
      <c r="B201" t="str">
        <f t="shared" si="3"/>
        <v>人吉高五木分C高等学校</v>
      </c>
      <c r="E201">
        <v>201</v>
      </c>
    </row>
    <row r="202" spans="1:5">
      <c r="A202" t="s">
        <v>128</v>
      </c>
      <c r="B202" t="str">
        <f t="shared" si="3"/>
        <v>球磨工業B高等学校</v>
      </c>
      <c r="E202">
        <v>202</v>
      </c>
    </row>
    <row r="203" spans="1:5">
      <c r="A203" t="s">
        <v>129</v>
      </c>
      <c r="B203" t="str">
        <f t="shared" si="3"/>
        <v>球磨工業C高等学校</v>
      </c>
      <c r="E203">
        <v>203</v>
      </c>
    </row>
    <row r="204" spans="1:5">
      <c r="A204" t="s">
        <v>270</v>
      </c>
      <c r="B204" t="str">
        <f t="shared" si="3"/>
        <v>球磨中央B高等学校</v>
      </c>
      <c r="E204">
        <v>204</v>
      </c>
    </row>
    <row r="205" spans="1:5">
      <c r="A205" t="s">
        <v>271</v>
      </c>
      <c r="B205" t="str">
        <f t="shared" si="3"/>
        <v>球磨中央C高等学校</v>
      </c>
      <c r="E205">
        <v>205</v>
      </c>
    </row>
    <row r="206" spans="1:5">
      <c r="A206" t="s">
        <v>246</v>
      </c>
      <c r="B206" t="str">
        <f t="shared" si="3"/>
        <v>天草B高等学校</v>
      </c>
      <c r="E206">
        <v>206</v>
      </c>
    </row>
    <row r="207" spans="1:5">
      <c r="A207" t="s">
        <v>130</v>
      </c>
      <c r="B207" t="str">
        <f t="shared" si="3"/>
        <v>天草C高等学校</v>
      </c>
      <c r="E207">
        <v>207</v>
      </c>
    </row>
    <row r="208" spans="1:5">
      <c r="A208" t="s">
        <v>131</v>
      </c>
      <c r="B208" t="str">
        <f t="shared" si="3"/>
        <v>天草高倉岳B高等学校</v>
      </c>
      <c r="E208">
        <v>208</v>
      </c>
    </row>
    <row r="209" spans="1:5">
      <c r="A209" t="s">
        <v>247</v>
      </c>
      <c r="B209" t="str">
        <f t="shared" si="3"/>
        <v>天草高倉岳C高等学校</v>
      </c>
      <c r="E209">
        <v>209</v>
      </c>
    </row>
    <row r="210" spans="1:5">
      <c r="A210" t="s">
        <v>248</v>
      </c>
      <c r="B210" t="str">
        <f t="shared" si="3"/>
        <v>天草工業B高等学校</v>
      </c>
      <c r="E210">
        <v>210</v>
      </c>
    </row>
    <row r="211" spans="1:5">
      <c r="A211" t="s">
        <v>132</v>
      </c>
      <c r="B211" t="str">
        <f t="shared" si="3"/>
        <v>天草工業C高等学校</v>
      </c>
      <c r="E211">
        <v>211</v>
      </c>
    </row>
    <row r="212" spans="1:5">
      <c r="A212" t="s">
        <v>133</v>
      </c>
      <c r="B212" t="str">
        <f t="shared" si="3"/>
        <v>天草拓心B高等学校</v>
      </c>
      <c r="E212">
        <v>212</v>
      </c>
    </row>
    <row r="213" spans="1:5">
      <c r="A213" t="s">
        <v>249</v>
      </c>
      <c r="B213" t="str">
        <f t="shared" si="3"/>
        <v>天草拓心C高等学校</v>
      </c>
      <c r="E213">
        <v>213</v>
      </c>
    </row>
    <row r="214" spans="1:5">
      <c r="A214" t="s">
        <v>134</v>
      </c>
      <c r="B214" t="str">
        <f t="shared" si="3"/>
        <v>上天草B高等学校</v>
      </c>
      <c r="E214">
        <v>214</v>
      </c>
    </row>
    <row r="215" spans="1:5">
      <c r="A215" t="s">
        <v>135</v>
      </c>
      <c r="B215" t="str">
        <f t="shared" si="3"/>
        <v>上天草C高等学校</v>
      </c>
      <c r="E215">
        <v>215</v>
      </c>
    </row>
    <row r="216" spans="1:5">
      <c r="A216" t="s">
        <v>250</v>
      </c>
      <c r="B216" t="str">
        <f t="shared" si="3"/>
        <v>牛深B高等学校</v>
      </c>
      <c r="E216">
        <v>216</v>
      </c>
    </row>
    <row r="217" spans="1:5">
      <c r="A217" t="s">
        <v>251</v>
      </c>
      <c r="B217" t="str">
        <f t="shared" si="3"/>
        <v>牛深C高等学校</v>
      </c>
      <c r="E217">
        <v>217</v>
      </c>
    </row>
    <row r="218" spans="1:5">
      <c r="A218" t="s">
        <v>252</v>
      </c>
      <c r="B218" t="str">
        <f t="shared" si="3"/>
        <v>八代白百合B高等学校</v>
      </c>
      <c r="E218">
        <v>218</v>
      </c>
    </row>
    <row r="219" spans="1:5">
      <c r="A219" t="s">
        <v>253</v>
      </c>
      <c r="B219" t="str">
        <f t="shared" si="3"/>
        <v>八代白百合C高等学校</v>
      </c>
      <c r="E219">
        <v>219</v>
      </c>
    </row>
    <row r="220" spans="1:5">
      <c r="A220" t="s">
        <v>136</v>
      </c>
      <c r="B220" t="str">
        <f t="shared" si="3"/>
        <v>秀岳館B高等学校</v>
      </c>
      <c r="E220">
        <v>220</v>
      </c>
    </row>
    <row r="221" spans="1:5">
      <c r="A221" t="s">
        <v>137</v>
      </c>
      <c r="B221" t="str">
        <f t="shared" si="3"/>
        <v>秀岳館C高等学校</v>
      </c>
      <c r="E221">
        <v>221</v>
      </c>
    </row>
    <row r="222" spans="1:5">
      <c r="A222" t="s">
        <v>281</v>
      </c>
      <c r="B222" t="s">
        <v>282</v>
      </c>
      <c r="E222">
        <v>222</v>
      </c>
    </row>
    <row r="223" spans="1:5">
      <c r="A223" t="s">
        <v>283</v>
      </c>
      <c r="B223" t="s">
        <v>284</v>
      </c>
      <c r="E223">
        <v>223</v>
      </c>
    </row>
    <row r="224" spans="1:5">
      <c r="A224" t="s">
        <v>344</v>
      </c>
      <c r="B224" t="str">
        <f>SUBSTITUTE(A224,"　","")&amp;"高等学校"</f>
        <v>八代東D高等学校</v>
      </c>
      <c r="E224">
        <v>224</v>
      </c>
    </row>
    <row r="225" spans="1:5">
      <c r="A225" t="s">
        <v>346</v>
      </c>
      <c r="B225" t="str">
        <f>SUBSTITUTE(A225,"　","")&amp;"高等学校"</f>
        <v>南稜高等学校</v>
      </c>
      <c r="E225">
        <v>225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25"/>
  <sheetViews>
    <sheetView topLeftCell="A205" workbookViewId="0">
      <selection activeCell="B225" sqref="B225"/>
    </sheetView>
  </sheetViews>
  <sheetFormatPr defaultRowHeight="13.2"/>
  <cols>
    <col min="2" max="2" width="14.88671875" bestFit="1" customWidth="1"/>
  </cols>
  <sheetData>
    <row r="1" spans="1:3">
      <c r="A1">
        <v>1</v>
      </c>
      <c r="B1" t="s">
        <v>138</v>
      </c>
      <c r="C1" t="str">
        <f>SUBSTITUTE(B1,"　","")&amp;"高等学校"</f>
        <v>岱志高等学校</v>
      </c>
    </row>
    <row r="2" spans="1:3">
      <c r="A2">
        <v>2</v>
      </c>
      <c r="B2" t="s">
        <v>82</v>
      </c>
      <c r="C2" t="str">
        <f t="shared" ref="C2:C65" si="0">SUBSTITUTE(B2,"　","")&amp;"高等学校"</f>
        <v>玉名高等学校</v>
      </c>
    </row>
    <row r="3" spans="1:3">
      <c r="A3">
        <v>3</v>
      </c>
      <c r="B3" t="s">
        <v>139</v>
      </c>
      <c r="C3" t="str">
        <f t="shared" si="0"/>
        <v>北稜高等学校</v>
      </c>
    </row>
    <row r="4" spans="1:3">
      <c r="A4">
        <v>4</v>
      </c>
      <c r="B4" t="s">
        <v>41</v>
      </c>
      <c r="C4" t="str">
        <f t="shared" si="0"/>
        <v>玉名工業高等学校</v>
      </c>
    </row>
    <row r="5" spans="1:3">
      <c r="A5">
        <v>5</v>
      </c>
      <c r="B5" t="s">
        <v>83</v>
      </c>
      <c r="C5" t="str">
        <f t="shared" si="0"/>
        <v>鹿本商工高等学校</v>
      </c>
    </row>
    <row r="6" spans="1:3">
      <c r="A6">
        <v>6</v>
      </c>
      <c r="B6" t="s">
        <v>140</v>
      </c>
      <c r="C6" t="str">
        <f t="shared" si="0"/>
        <v>鹿本高等学校</v>
      </c>
    </row>
    <row r="7" spans="1:3">
      <c r="A7">
        <v>7</v>
      </c>
      <c r="B7" t="s">
        <v>141</v>
      </c>
      <c r="C7" t="str">
        <f t="shared" si="0"/>
        <v>鹿本農業高等学校</v>
      </c>
    </row>
    <row r="8" spans="1:3">
      <c r="A8">
        <v>8</v>
      </c>
      <c r="B8" t="s">
        <v>42</v>
      </c>
      <c r="C8" t="str">
        <f t="shared" si="0"/>
        <v>菊池高等学校</v>
      </c>
    </row>
    <row r="9" spans="1:3">
      <c r="A9">
        <v>9</v>
      </c>
      <c r="B9" t="s">
        <v>43</v>
      </c>
      <c r="C9" t="str">
        <f t="shared" si="0"/>
        <v>菊池農業高等学校</v>
      </c>
    </row>
    <row r="10" spans="1:3">
      <c r="A10">
        <v>10</v>
      </c>
      <c r="B10" t="s">
        <v>44</v>
      </c>
      <c r="C10" t="str">
        <f t="shared" si="0"/>
        <v>大津高等学校</v>
      </c>
    </row>
    <row r="11" spans="1:3">
      <c r="A11">
        <v>11</v>
      </c>
      <c r="B11" t="s">
        <v>45</v>
      </c>
      <c r="C11" t="str">
        <f t="shared" si="0"/>
        <v>翔陽高等学校</v>
      </c>
    </row>
    <row r="12" spans="1:3">
      <c r="A12">
        <v>12</v>
      </c>
      <c r="B12" t="s">
        <v>46</v>
      </c>
      <c r="C12" t="str">
        <f t="shared" si="0"/>
        <v>阿蘇中央高等学校</v>
      </c>
    </row>
    <row r="13" spans="1:3">
      <c r="A13">
        <v>13</v>
      </c>
      <c r="B13" t="s">
        <v>47</v>
      </c>
      <c r="C13" t="str">
        <f t="shared" si="0"/>
        <v>小国高等学校</v>
      </c>
    </row>
    <row r="14" spans="1:3">
      <c r="A14">
        <v>14</v>
      </c>
      <c r="B14" t="s">
        <v>48</v>
      </c>
      <c r="C14" t="str">
        <f t="shared" si="0"/>
        <v>高森高等学校</v>
      </c>
    </row>
    <row r="15" spans="1:3">
      <c r="A15">
        <v>15</v>
      </c>
      <c r="B15" t="s">
        <v>49</v>
      </c>
      <c r="C15" t="str">
        <f t="shared" si="0"/>
        <v>玉名女子高等学校</v>
      </c>
    </row>
    <row r="16" spans="1:3">
      <c r="A16">
        <v>16</v>
      </c>
      <c r="B16" t="s">
        <v>50</v>
      </c>
      <c r="C16" t="str">
        <f t="shared" si="0"/>
        <v>有明高等学校</v>
      </c>
    </row>
    <row r="17" spans="1:3">
      <c r="A17">
        <v>17</v>
      </c>
      <c r="B17" t="s">
        <v>142</v>
      </c>
      <c r="C17" t="str">
        <f t="shared" si="0"/>
        <v>菊池女子高等学校</v>
      </c>
    </row>
    <row r="18" spans="1:3">
      <c r="A18">
        <v>18</v>
      </c>
      <c r="B18" t="s">
        <v>143</v>
      </c>
      <c r="C18" t="str">
        <f t="shared" si="0"/>
        <v>専修大学玉名高等学校</v>
      </c>
    </row>
    <row r="19" spans="1:3">
      <c r="A19">
        <v>19</v>
      </c>
      <c r="B19" t="s">
        <v>51</v>
      </c>
      <c r="C19" t="str">
        <f t="shared" si="0"/>
        <v>城北高等学校</v>
      </c>
    </row>
    <row r="20" spans="1:3">
      <c r="A20">
        <v>20</v>
      </c>
      <c r="B20" t="s">
        <v>144</v>
      </c>
      <c r="C20" t="str">
        <f t="shared" si="0"/>
        <v>熊本高専熊本高等学校</v>
      </c>
    </row>
    <row r="21" spans="1:3">
      <c r="A21">
        <v>21</v>
      </c>
      <c r="B21" t="s">
        <v>52</v>
      </c>
      <c r="C21" t="str">
        <f t="shared" si="0"/>
        <v>済々黌高等学校</v>
      </c>
    </row>
    <row r="22" spans="1:3">
      <c r="A22">
        <v>22</v>
      </c>
      <c r="B22" t="s">
        <v>53</v>
      </c>
      <c r="C22" t="str">
        <f t="shared" si="0"/>
        <v>熊本高等学校</v>
      </c>
    </row>
    <row r="23" spans="1:3">
      <c r="A23">
        <v>23</v>
      </c>
      <c r="B23" t="s">
        <v>54</v>
      </c>
      <c r="C23" t="str">
        <f t="shared" si="0"/>
        <v>第一高等学校</v>
      </c>
    </row>
    <row r="24" spans="1:3">
      <c r="A24">
        <v>24</v>
      </c>
      <c r="B24" t="s">
        <v>55</v>
      </c>
      <c r="C24" t="str">
        <f t="shared" si="0"/>
        <v>第二高等学校</v>
      </c>
    </row>
    <row r="25" spans="1:3">
      <c r="A25">
        <v>25</v>
      </c>
      <c r="B25" t="s">
        <v>56</v>
      </c>
      <c r="C25" t="str">
        <f t="shared" si="0"/>
        <v>熊本商業高等学校</v>
      </c>
    </row>
    <row r="26" spans="1:3">
      <c r="A26">
        <v>26</v>
      </c>
      <c r="B26" t="s">
        <v>57</v>
      </c>
      <c r="C26" t="str">
        <f t="shared" si="0"/>
        <v>熊本工業高等学校</v>
      </c>
    </row>
    <row r="27" spans="1:3">
      <c r="A27">
        <v>27</v>
      </c>
      <c r="B27" t="s">
        <v>58</v>
      </c>
      <c r="C27" t="str">
        <f t="shared" si="0"/>
        <v>熊本農業高等学校</v>
      </c>
    </row>
    <row r="28" spans="1:3">
      <c r="A28">
        <v>28</v>
      </c>
      <c r="B28" t="s">
        <v>84</v>
      </c>
      <c r="C28" t="str">
        <f t="shared" si="0"/>
        <v>熊本聾高等学校</v>
      </c>
    </row>
    <row r="29" spans="1:3">
      <c r="A29">
        <v>29</v>
      </c>
      <c r="B29" t="s">
        <v>59</v>
      </c>
      <c r="C29" t="str">
        <f t="shared" si="0"/>
        <v>熊本西高等学校</v>
      </c>
    </row>
    <row r="30" spans="1:3">
      <c r="A30">
        <v>30</v>
      </c>
      <c r="B30" t="s">
        <v>60</v>
      </c>
      <c r="C30" t="str">
        <f t="shared" si="0"/>
        <v>湧心館高等学校</v>
      </c>
    </row>
    <row r="31" spans="1:3">
      <c r="A31">
        <v>31</v>
      </c>
      <c r="B31" t="s">
        <v>61</v>
      </c>
      <c r="C31" t="str">
        <f t="shared" si="0"/>
        <v>熊本北高等学校</v>
      </c>
    </row>
    <row r="32" spans="1:3">
      <c r="A32">
        <v>32</v>
      </c>
      <c r="B32" t="s">
        <v>62</v>
      </c>
      <c r="C32" t="str">
        <f t="shared" si="0"/>
        <v>東稜高等学校</v>
      </c>
    </row>
    <row r="33" spans="1:3">
      <c r="A33">
        <v>33</v>
      </c>
      <c r="B33" t="s">
        <v>63</v>
      </c>
      <c r="C33" t="str">
        <f t="shared" si="0"/>
        <v>必由館高等学校</v>
      </c>
    </row>
    <row r="34" spans="1:3">
      <c r="A34">
        <v>34</v>
      </c>
      <c r="B34" t="s">
        <v>64</v>
      </c>
      <c r="C34" t="str">
        <f t="shared" si="0"/>
        <v>千原台高等学校</v>
      </c>
    </row>
    <row r="35" spans="1:3">
      <c r="A35">
        <v>35</v>
      </c>
      <c r="B35" t="s">
        <v>65</v>
      </c>
      <c r="C35" t="str">
        <f t="shared" si="0"/>
        <v>九州学院高等学校</v>
      </c>
    </row>
    <row r="36" spans="1:3">
      <c r="A36">
        <v>36</v>
      </c>
      <c r="B36" t="s">
        <v>85</v>
      </c>
      <c r="C36" t="str">
        <f t="shared" si="0"/>
        <v>鎮西高等学校</v>
      </c>
    </row>
    <row r="37" spans="1:3">
      <c r="A37">
        <v>37</v>
      </c>
      <c r="B37" t="s">
        <v>66</v>
      </c>
      <c r="C37" t="str">
        <f t="shared" si="0"/>
        <v>真和高等学校</v>
      </c>
    </row>
    <row r="38" spans="1:3">
      <c r="A38">
        <v>38</v>
      </c>
      <c r="B38" t="s">
        <v>145</v>
      </c>
      <c r="C38" t="str">
        <f t="shared" si="0"/>
        <v>開新高等学校</v>
      </c>
    </row>
    <row r="39" spans="1:3">
      <c r="A39">
        <v>39</v>
      </c>
      <c r="B39" t="s">
        <v>146</v>
      </c>
      <c r="C39" t="str">
        <f t="shared" si="0"/>
        <v>熊本学園大付高等学校</v>
      </c>
    </row>
    <row r="40" spans="1:3">
      <c r="A40">
        <v>40</v>
      </c>
      <c r="B40" t="s">
        <v>147</v>
      </c>
      <c r="C40" t="str">
        <f t="shared" si="0"/>
        <v>東海大学星翔高等学校</v>
      </c>
    </row>
    <row r="41" spans="1:3">
      <c r="A41">
        <v>41</v>
      </c>
      <c r="B41" t="s">
        <v>86</v>
      </c>
      <c r="C41" t="str">
        <f t="shared" si="0"/>
        <v>尚絅高等学校</v>
      </c>
    </row>
    <row r="42" spans="1:3">
      <c r="A42">
        <v>42</v>
      </c>
      <c r="B42" t="s">
        <v>67</v>
      </c>
      <c r="C42" t="str">
        <f t="shared" si="0"/>
        <v>慶誠高等学校</v>
      </c>
    </row>
    <row r="43" spans="1:3">
      <c r="A43">
        <v>43</v>
      </c>
      <c r="B43" t="s">
        <v>68</v>
      </c>
      <c r="C43" t="str">
        <f t="shared" si="0"/>
        <v>熊本国府高等学校</v>
      </c>
    </row>
    <row r="44" spans="1:3">
      <c r="A44">
        <v>44</v>
      </c>
      <c r="B44" t="s">
        <v>87</v>
      </c>
      <c r="C44" t="str">
        <f t="shared" si="0"/>
        <v>マリスト学園高等学校</v>
      </c>
    </row>
    <row r="45" spans="1:3">
      <c r="A45">
        <v>45</v>
      </c>
      <c r="B45" t="s">
        <v>88</v>
      </c>
      <c r="C45" t="str">
        <f t="shared" si="0"/>
        <v>ルーテル学院高等学校</v>
      </c>
    </row>
    <row r="46" spans="1:3">
      <c r="A46">
        <v>46</v>
      </c>
      <c r="B46" t="s">
        <v>148</v>
      </c>
      <c r="C46" t="str">
        <f t="shared" si="0"/>
        <v>信愛女学院高等学校</v>
      </c>
    </row>
    <row r="47" spans="1:3">
      <c r="A47">
        <v>47</v>
      </c>
      <c r="B47" t="s">
        <v>69</v>
      </c>
      <c r="C47" t="str">
        <f t="shared" si="0"/>
        <v>熊本中央高等学校</v>
      </c>
    </row>
    <row r="48" spans="1:3">
      <c r="A48">
        <v>48</v>
      </c>
      <c r="B48" t="s">
        <v>70</v>
      </c>
      <c r="C48" t="str">
        <f t="shared" si="0"/>
        <v>文徳高等学校</v>
      </c>
    </row>
    <row r="49" spans="1:3">
      <c r="A49">
        <v>49</v>
      </c>
      <c r="B49" t="s">
        <v>71</v>
      </c>
      <c r="C49" t="str">
        <f t="shared" si="0"/>
        <v>御船高等学校</v>
      </c>
    </row>
    <row r="50" spans="1:3">
      <c r="A50">
        <v>50</v>
      </c>
      <c r="B50" t="s">
        <v>72</v>
      </c>
      <c r="C50" t="str">
        <f t="shared" si="0"/>
        <v>甲佐高等学校</v>
      </c>
    </row>
    <row r="51" spans="1:3">
      <c r="A51">
        <v>51</v>
      </c>
      <c r="B51" t="s">
        <v>149</v>
      </c>
      <c r="C51" t="str">
        <f t="shared" si="0"/>
        <v>宇土高等学校</v>
      </c>
    </row>
    <row r="52" spans="1:3">
      <c r="A52">
        <v>52</v>
      </c>
      <c r="B52" t="s">
        <v>73</v>
      </c>
      <c r="C52" t="str">
        <f t="shared" si="0"/>
        <v>松橋高等学校</v>
      </c>
    </row>
    <row r="53" spans="1:3">
      <c r="A53">
        <v>53</v>
      </c>
      <c r="B53" t="s">
        <v>150</v>
      </c>
      <c r="C53" t="str">
        <f t="shared" si="0"/>
        <v>小川工業高等学校</v>
      </c>
    </row>
    <row r="54" spans="1:3">
      <c r="A54">
        <v>54</v>
      </c>
      <c r="B54" t="s">
        <v>89</v>
      </c>
      <c r="C54" t="str">
        <f t="shared" si="0"/>
        <v>八代高等学校</v>
      </c>
    </row>
    <row r="55" spans="1:3">
      <c r="A55">
        <v>55</v>
      </c>
      <c r="B55" t="s">
        <v>74</v>
      </c>
      <c r="C55" t="str">
        <f t="shared" si="0"/>
        <v>八代工業高等学校</v>
      </c>
    </row>
    <row r="56" spans="1:3">
      <c r="A56">
        <v>56</v>
      </c>
      <c r="B56" t="s">
        <v>75</v>
      </c>
      <c r="C56" t="str">
        <f t="shared" si="0"/>
        <v>八代東高等学校</v>
      </c>
    </row>
    <row r="57" spans="1:3">
      <c r="A57">
        <v>57</v>
      </c>
      <c r="B57" t="s">
        <v>151</v>
      </c>
      <c r="C57" t="str">
        <f t="shared" si="0"/>
        <v>八代清流高等学校</v>
      </c>
    </row>
    <row r="58" spans="1:3">
      <c r="A58">
        <v>58</v>
      </c>
      <c r="B58" t="s">
        <v>76</v>
      </c>
      <c r="C58" t="str">
        <f t="shared" si="0"/>
        <v>八代農業高等学校</v>
      </c>
    </row>
    <row r="59" spans="1:3">
      <c r="A59">
        <v>59</v>
      </c>
      <c r="B59" t="s">
        <v>77</v>
      </c>
      <c r="C59" t="str">
        <f t="shared" si="0"/>
        <v>八代農業泉分高等学校</v>
      </c>
    </row>
    <row r="60" spans="1:3">
      <c r="A60">
        <v>60</v>
      </c>
      <c r="B60" t="s">
        <v>152</v>
      </c>
      <c r="C60" t="str">
        <f t="shared" si="0"/>
        <v>水俣高等学校</v>
      </c>
    </row>
    <row r="61" spans="1:3">
      <c r="A61">
        <v>61</v>
      </c>
      <c r="B61" t="s">
        <v>78</v>
      </c>
      <c r="C61" t="str">
        <f t="shared" si="0"/>
        <v>芦北高等学校</v>
      </c>
    </row>
    <row r="62" spans="1:3">
      <c r="A62">
        <v>62</v>
      </c>
      <c r="B62" t="s">
        <v>153</v>
      </c>
      <c r="C62" t="str">
        <f t="shared" si="0"/>
        <v>人吉高等学校</v>
      </c>
    </row>
    <row r="63" spans="1:3">
      <c r="A63">
        <v>63</v>
      </c>
      <c r="B63" t="s">
        <v>79</v>
      </c>
      <c r="C63" t="str">
        <f t="shared" si="0"/>
        <v>人吉高五木分高等学校</v>
      </c>
    </row>
    <row r="64" spans="1:3">
      <c r="A64">
        <v>64</v>
      </c>
      <c r="B64" t="s">
        <v>90</v>
      </c>
      <c r="C64" t="str">
        <f t="shared" si="0"/>
        <v>球磨工業高等学校</v>
      </c>
    </row>
    <row r="65" spans="1:3">
      <c r="A65">
        <v>65</v>
      </c>
      <c r="B65" t="s">
        <v>272</v>
      </c>
      <c r="C65" t="str">
        <f t="shared" si="0"/>
        <v>球磨中央高等学校</v>
      </c>
    </row>
    <row r="66" spans="1:3">
      <c r="A66">
        <v>66</v>
      </c>
      <c r="B66" t="s">
        <v>154</v>
      </c>
      <c r="C66" t="str">
        <f t="shared" ref="C66:C130" si="1">SUBSTITUTE(B66,"　","")&amp;"高等学校"</f>
        <v>天草高等学校</v>
      </c>
    </row>
    <row r="67" spans="1:3">
      <c r="A67">
        <v>67</v>
      </c>
      <c r="B67" t="s">
        <v>155</v>
      </c>
      <c r="C67" t="str">
        <f t="shared" si="1"/>
        <v>天草高倉岳高等学校</v>
      </c>
    </row>
    <row r="68" spans="1:3">
      <c r="A68">
        <v>68</v>
      </c>
      <c r="B68" t="s">
        <v>91</v>
      </c>
      <c r="C68" t="str">
        <f t="shared" si="1"/>
        <v>天草工業高等学校</v>
      </c>
    </row>
    <row r="69" spans="1:3">
      <c r="A69">
        <v>69</v>
      </c>
      <c r="B69" t="s">
        <v>156</v>
      </c>
      <c r="C69" t="str">
        <f t="shared" si="1"/>
        <v>天草拓心高等学校</v>
      </c>
    </row>
    <row r="70" spans="1:3">
      <c r="A70">
        <v>70</v>
      </c>
      <c r="B70" t="s">
        <v>80</v>
      </c>
      <c r="C70" t="str">
        <f t="shared" si="1"/>
        <v>上天草高等学校</v>
      </c>
    </row>
    <row r="71" spans="1:3">
      <c r="A71">
        <v>71</v>
      </c>
      <c r="B71" t="s">
        <v>157</v>
      </c>
      <c r="C71" t="str">
        <f t="shared" si="1"/>
        <v>牛深高等学校</v>
      </c>
    </row>
    <row r="72" spans="1:3">
      <c r="A72">
        <v>72</v>
      </c>
      <c r="B72" t="s">
        <v>81</v>
      </c>
      <c r="C72" t="str">
        <f t="shared" si="1"/>
        <v>八代白百合高等学校</v>
      </c>
    </row>
    <row r="73" spans="1:3">
      <c r="A73">
        <v>73</v>
      </c>
      <c r="B73" t="s">
        <v>158</v>
      </c>
      <c r="C73" t="str">
        <f t="shared" si="1"/>
        <v>秀岳館高等学校</v>
      </c>
    </row>
    <row r="74" spans="1:3">
      <c r="A74">
        <v>74</v>
      </c>
      <c r="B74" t="s">
        <v>159</v>
      </c>
      <c r="C74" t="str">
        <f t="shared" si="1"/>
        <v>熊本高専八代高等学校</v>
      </c>
    </row>
    <row r="75" spans="1:3">
      <c r="A75">
        <v>75</v>
      </c>
      <c r="B75" t="s">
        <v>342</v>
      </c>
      <c r="C75" t="str">
        <f t="shared" si="1"/>
        <v>松橋支援高等学校</v>
      </c>
    </row>
    <row r="76" spans="1:3">
      <c r="A76">
        <v>76</v>
      </c>
      <c r="B76" t="s">
        <v>276</v>
      </c>
      <c r="C76" t="str">
        <f t="shared" si="1"/>
        <v>岱志B高等学校</v>
      </c>
    </row>
    <row r="77" spans="1:3">
      <c r="A77">
        <v>77</v>
      </c>
      <c r="B77" t="s">
        <v>274</v>
      </c>
      <c r="C77" t="str">
        <f t="shared" si="1"/>
        <v>岱志C高等学校</v>
      </c>
    </row>
    <row r="78" spans="1:3">
      <c r="A78">
        <v>78</v>
      </c>
      <c r="B78" t="s">
        <v>275</v>
      </c>
      <c r="C78" t="str">
        <f t="shared" si="1"/>
        <v>玉名B高等学校</v>
      </c>
    </row>
    <row r="79" spans="1:3">
      <c r="A79">
        <v>79</v>
      </c>
      <c r="B79" t="s">
        <v>273</v>
      </c>
      <c r="C79" t="str">
        <f t="shared" si="1"/>
        <v>玉名C高等学校</v>
      </c>
    </row>
    <row r="80" spans="1:3">
      <c r="A80">
        <v>80</v>
      </c>
      <c r="B80" t="s">
        <v>92</v>
      </c>
      <c r="C80" t="str">
        <f t="shared" si="1"/>
        <v>北稜B高等学校</v>
      </c>
    </row>
    <row r="81" spans="1:3">
      <c r="A81">
        <v>81</v>
      </c>
      <c r="B81" t="s">
        <v>93</v>
      </c>
      <c r="C81" t="str">
        <f t="shared" si="1"/>
        <v>北稜C高等学校</v>
      </c>
    </row>
    <row r="82" spans="1:3">
      <c r="A82">
        <v>82</v>
      </c>
      <c r="B82" t="s">
        <v>160</v>
      </c>
      <c r="C82" t="str">
        <f t="shared" si="1"/>
        <v>玉名工業B高等学校</v>
      </c>
    </row>
    <row r="83" spans="1:3">
      <c r="A83">
        <v>83</v>
      </c>
      <c r="B83" t="s">
        <v>94</v>
      </c>
      <c r="C83" t="str">
        <f t="shared" si="1"/>
        <v>玉名工業C高等学校</v>
      </c>
    </row>
    <row r="84" spans="1:3">
      <c r="A84">
        <v>84</v>
      </c>
      <c r="B84" t="s">
        <v>161</v>
      </c>
      <c r="C84" t="str">
        <f t="shared" si="1"/>
        <v>鹿本商工B高等学校</v>
      </c>
    </row>
    <row r="85" spans="1:3">
      <c r="A85">
        <v>85</v>
      </c>
      <c r="B85" t="s">
        <v>95</v>
      </c>
      <c r="C85" t="str">
        <f t="shared" si="1"/>
        <v>鹿本商工C高等学校</v>
      </c>
    </row>
    <row r="86" spans="1:3">
      <c r="A86">
        <v>86</v>
      </c>
      <c r="B86" t="s">
        <v>162</v>
      </c>
      <c r="C86" t="str">
        <f t="shared" si="1"/>
        <v>鹿本B高等学校</v>
      </c>
    </row>
    <row r="87" spans="1:3">
      <c r="A87">
        <v>87</v>
      </c>
      <c r="B87" t="s">
        <v>163</v>
      </c>
      <c r="C87" t="str">
        <f t="shared" si="1"/>
        <v>鹿本C高等学校</v>
      </c>
    </row>
    <row r="88" spans="1:3">
      <c r="A88">
        <v>88</v>
      </c>
      <c r="B88" t="s">
        <v>96</v>
      </c>
      <c r="C88" t="str">
        <f t="shared" si="1"/>
        <v>鹿本農業B高等学校</v>
      </c>
    </row>
    <row r="89" spans="1:3">
      <c r="A89">
        <v>89</v>
      </c>
      <c r="B89" t="s">
        <v>164</v>
      </c>
      <c r="C89" t="str">
        <f t="shared" si="1"/>
        <v>鹿本農業C高等学校</v>
      </c>
    </row>
    <row r="90" spans="1:3">
      <c r="A90">
        <v>90</v>
      </c>
      <c r="B90" t="s">
        <v>165</v>
      </c>
      <c r="C90" t="str">
        <f t="shared" si="1"/>
        <v>菊池B高等学校</v>
      </c>
    </row>
    <row r="91" spans="1:3">
      <c r="A91">
        <v>91</v>
      </c>
      <c r="B91" t="s">
        <v>97</v>
      </c>
      <c r="C91" t="str">
        <f t="shared" si="1"/>
        <v>菊池C高等学校</v>
      </c>
    </row>
    <row r="92" spans="1:3">
      <c r="A92">
        <v>92</v>
      </c>
      <c r="B92" t="s">
        <v>166</v>
      </c>
      <c r="C92" t="str">
        <f t="shared" si="1"/>
        <v>菊池農業B高等学校</v>
      </c>
    </row>
    <row r="93" spans="1:3">
      <c r="A93">
        <v>93</v>
      </c>
      <c r="B93" t="s">
        <v>98</v>
      </c>
      <c r="C93" t="str">
        <f t="shared" si="1"/>
        <v>菊池農業C高等学校</v>
      </c>
    </row>
    <row r="94" spans="1:3">
      <c r="A94">
        <v>94</v>
      </c>
      <c r="B94" t="s">
        <v>167</v>
      </c>
      <c r="C94" t="str">
        <f t="shared" si="1"/>
        <v>大津B高等学校</v>
      </c>
    </row>
    <row r="95" spans="1:3">
      <c r="A95">
        <v>95</v>
      </c>
      <c r="B95" t="s">
        <v>168</v>
      </c>
      <c r="C95" t="str">
        <f t="shared" si="1"/>
        <v>大津C高等学校</v>
      </c>
    </row>
    <row r="96" spans="1:3">
      <c r="A96">
        <v>96</v>
      </c>
      <c r="B96" t="s">
        <v>169</v>
      </c>
      <c r="C96" t="str">
        <f t="shared" si="1"/>
        <v>翔陽B高等学校</v>
      </c>
    </row>
    <row r="97" spans="1:3">
      <c r="A97">
        <v>97</v>
      </c>
      <c r="B97" t="s">
        <v>170</v>
      </c>
      <c r="C97" t="str">
        <f t="shared" si="1"/>
        <v>翔陽C高等学校</v>
      </c>
    </row>
    <row r="98" spans="1:3">
      <c r="A98">
        <v>98</v>
      </c>
      <c r="B98" t="s">
        <v>171</v>
      </c>
      <c r="C98" t="str">
        <f t="shared" si="1"/>
        <v>阿蘇中央B高等学校</v>
      </c>
    </row>
    <row r="99" spans="1:3">
      <c r="A99">
        <v>99</v>
      </c>
      <c r="B99" t="s">
        <v>172</v>
      </c>
      <c r="C99" t="str">
        <f t="shared" si="1"/>
        <v>阿蘇中央C高等学校</v>
      </c>
    </row>
    <row r="100" spans="1:3">
      <c r="A100">
        <v>100</v>
      </c>
      <c r="B100" t="s">
        <v>173</v>
      </c>
      <c r="C100" t="str">
        <f t="shared" si="1"/>
        <v>小国B高等学校</v>
      </c>
    </row>
    <row r="101" spans="1:3">
      <c r="A101">
        <v>101</v>
      </c>
      <c r="B101" t="s">
        <v>99</v>
      </c>
      <c r="C101" t="str">
        <f t="shared" si="1"/>
        <v>小国C高等学校</v>
      </c>
    </row>
    <row r="102" spans="1:3">
      <c r="A102">
        <v>102</v>
      </c>
      <c r="B102" t="s">
        <v>174</v>
      </c>
      <c r="C102" t="str">
        <f t="shared" si="1"/>
        <v>高森B高等学校</v>
      </c>
    </row>
    <row r="103" spans="1:3">
      <c r="A103">
        <v>103</v>
      </c>
      <c r="B103" t="s">
        <v>175</v>
      </c>
      <c r="C103" t="str">
        <f t="shared" si="1"/>
        <v>高森C高等学校</v>
      </c>
    </row>
    <row r="104" spans="1:3">
      <c r="A104">
        <v>104</v>
      </c>
      <c r="B104" t="s">
        <v>176</v>
      </c>
      <c r="C104" t="str">
        <f t="shared" si="1"/>
        <v>玉名女子B高等学校</v>
      </c>
    </row>
    <row r="105" spans="1:3">
      <c r="A105">
        <v>105</v>
      </c>
      <c r="B105" t="s">
        <v>100</v>
      </c>
      <c r="C105" t="str">
        <f t="shared" si="1"/>
        <v>玉名女子C高等学校</v>
      </c>
    </row>
    <row r="106" spans="1:3">
      <c r="A106">
        <v>106</v>
      </c>
      <c r="B106" t="s">
        <v>177</v>
      </c>
      <c r="C106" t="str">
        <f t="shared" si="1"/>
        <v>有明B高等学校</v>
      </c>
    </row>
    <row r="107" spans="1:3">
      <c r="A107">
        <v>107</v>
      </c>
      <c r="B107" t="s">
        <v>101</v>
      </c>
      <c r="C107" t="str">
        <f t="shared" si="1"/>
        <v>有明C高等学校</v>
      </c>
    </row>
    <row r="108" spans="1:3">
      <c r="A108">
        <v>108</v>
      </c>
      <c r="B108" t="s">
        <v>178</v>
      </c>
      <c r="C108" t="str">
        <f t="shared" si="1"/>
        <v>菊池女子B高等学校</v>
      </c>
    </row>
    <row r="109" spans="1:3">
      <c r="A109">
        <v>109</v>
      </c>
      <c r="B109" t="s">
        <v>179</v>
      </c>
      <c r="C109" t="str">
        <f t="shared" si="1"/>
        <v>菊池女子C高等学校</v>
      </c>
    </row>
    <row r="110" spans="1:3">
      <c r="A110">
        <v>110</v>
      </c>
      <c r="B110" t="s">
        <v>180</v>
      </c>
      <c r="C110" t="str">
        <f t="shared" si="1"/>
        <v>専修大学玉名B高等学校</v>
      </c>
    </row>
    <row r="111" spans="1:3">
      <c r="A111">
        <v>111</v>
      </c>
      <c r="B111" t="s">
        <v>181</v>
      </c>
      <c r="C111" t="str">
        <f t="shared" si="1"/>
        <v>専修大学玉名C高等学校</v>
      </c>
    </row>
    <row r="112" spans="1:3">
      <c r="A112">
        <v>112</v>
      </c>
      <c r="B112" t="s">
        <v>182</v>
      </c>
      <c r="C112" t="str">
        <f t="shared" si="1"/>
        <v>城北B高等学校</v>
      </c>
    </row>
    <row r="113" spans="1:3">
      <c r="A113">
        <v>113</v>
      </c>
      <c r="B113" t="s">
        <v>183</v>
      </c>
      <c r="C113" t="str">
        <f t="shared" si="1"/>
        <v>城北C高等学校</v>
      </c>
    </row>
    <row r="114" spans="1:3">
      <c r="A114">
        <v>114</v>
      </c>
      <c r="B114" t="s">
        <v>102</v>
      </c>
      <c r="C114" t="str">
        <f t="shared" si="1"/>
        <v>熊本高専熊本B高等学校</v>
      </c>
    </row>
    <row r="115" spans="1:3">
      <c r="A115">
        <v>115</v>
      </c>
      <c r="B115" t="s">
        <v>184</v>
      </c>
      <c r="C115" t="str">
        <f t="shared" si="1"/>
        <v>熊本高専熊本C高等学校</v>
      </c>
    </row>
    <row r="116" spans="1:3">
      <c r="A116">
        <v>116</v>
      </c>
      <c r="B116" t="s">
        <v>185</v>
      </c>
      <c r="C116" t="str">
        <f t="shared" si="1"/>
        <v>済々黌B高等学校</v>
      </c>
    </row>
    <row r="117" spans="1:3">
      <c r="A117">
        <v>117</v>
      </c>
      <c r="B117" t="s">
        <v>186</v>
      </c>
      <c r="C117" t="str">
        <f t="shared" si="1"/>
        <v>済々黌C高等学校</v>
      </c>
    </row>
    <row r="118" spans="1:3">
      <c r="A118">
        <v>118</v>
      </c>
      <c r="B118" t="s">
        <v>103</v>
      </c>
      <c r="C118" t="str">
        <f t="shared" si="1"/>
        <v>熊本B高等学校</v>
      </c>
    </row>
    <row r="119" spans="1:3">
      <c r="A119">
        <v>119</v>
      </c>
      <c r="B119" t="s">
        <v>104</v>
      </c>
      <c r="C119" t="str">
        <f t="shared" si="1"/>
        <v>熊本C高等学校</v>
      </c>
    </row>
    <row r="120" spans="1:3">
      <c r="A120">
        <v>120</v>
      </c>
      <c r="B120" t="s">
        <v>187</v>
      </c>
      <c r="C120" t="str">
        <f t="shared" si="1"/>
        <v>第一B高等学校</v>
      </c>
    </row>
    <row r="121" spans="1:3">
      <c r="A121">
        <v>121</v>
      </c>
      <c r="B121" t="s">
        <v>188</v>
      </c>
      <c r="C121" t="str">
        <f t="shared" si="1"/>
        <v>第一C高等学校</v>
      </c>
    </row>
    <row r="122" spans="1:3">
      <c r="A122">
        <v>122</v>
      </c>
      <c r="B122" t="s">
        <v>189</v>
      </c>
      <c r="C122" t="str">
        <f t="shared" si="1"/>
        <v>第二B高等学校</v>
      </c>
    </row>
    <row r="123" spans="1:3">
      <c r="A123">
        <v>123</v>
      </c>
      <c r="B123" t="s">
        <v>190</v>
      </c>
      <c r="C123" t="str">
        <f t="shared" si="1"/>
        <v>第二C高等学校</v>
      </c>
    </row>
    <row r="124" spans="1:3">
      <c r="A124">
        <v>124</v>
      </c>
      <c r="B124" t="s">
        <v>191</v>
      </c>
      <c r="C124" t="str">
        <f t="shared" si="1"/>
        <v>熊本商業B高等学校</v>
      </c>
    </row>
    <row r="125" spans="1:3">
      <c r="A125">
        <v>125</v>
      </c>
      <c r="B125" t="s">
        <v>105</v>
      </c>
      <c r="C125" t="str">
        <f t="shared" si="1"/>
        <v>熊本商業C高等学校</v>
      </c>
    </row>
    <row r="126" spans="1:3">
      <c r="A126">
        <v>126</v>
      </c>
      <c r="B126" t="s">
        <v>106</v>
      </c>
      <c r="C126" t="str">
        <f t="shared" si="1"/>
        <v>熊本工業B高等学校</v>
      </c>
    </row>
    <row r="127" spans="1:3">
      <c r="A127">
        <v>127</v>
      </c>
      <c r="B127" t="s">
        <v>107</v>
      </c>
      <c r="C127" t="str">
        <f t="shared" si="1"/>
        <v>熊本工業C高等学校</v>
      </c>
    </row>
    <row r="128" spans="1:3">
      <c r="A128">
        <v>128</v>
      </c>
      <c r="B128" t="s">
        <v>192</v>
      </c>
      <c r="C128" t="str">
        <f t="shared" si="1"/>
        <v>熊本農業B高等学校</v>
      </c>
    </row>
    <row r="129" spans="1:3">
      <c r="A129">
        <v>129</v>
      </c>
      <c r="B129" t="s">
        <v>193</v>
      </c>
      <c r="C129" t="str">
        <f t="shared" si="1"/>
        <v>熊本農業C高等学校</v>
      </c>
    </row>
    <row r="130" spans="1:3">
      <c r="A130">
        <v>130</v>
      </c>
      <c r="B130" t="s">
        <v>194</v>
      </c>
      <c r="C130" t="str">
        <f t="shared" si="1"/>
        <v>熊本聾B高等学校</v>
      </c>
    </row>
    <row r="131" spans="1:3">
      <c r="A131">
        <v>131</v>
      </c>
      <c r="B131" t="s">
        <v>195</v>
      </c>
      <c r="C131" t="str">
        <f t="shared" ref="C131:C194" si="2">SUBSTITUTE(B131,"　","")&amp;"高等学校"</f>
        <v>熊本聾C高等学校</v>
      </c>
    </row>
    <row r="132" spans="1:3">
      <c r="A132">
        <v>132</v>
      </c>
      <c r="B132" t="s">
        <v>196</v>
      </c>
      <c r="C132" t="str">
        <f t="shared" si="2"/>
        <v>熊本西B高等学校</v>
      </c>
    </row>
    <row r="133" spans="1:3">
      <c r="A133">
        <v>133</v>
      </c>
      <c r="B133" t="s">
        <v>197</v>
      </c>
      <c r="C133" t="str">
        <f t="shared" si="2"/>
        <v>熊本西C高等学校</v>
      </c>
    </row>
    <row r="134" spans="1:3">
      <c r="A134">
        <v>134</v>
      </c>
      <c r="B134" t="s">
        <v>108</v>
      </c>
      <c r="C134" t="str">
        <f t="shared" si="2"/>
        <v>湧心館B高等学校</v>
      </c>
    </row>
    <row r="135" spans="1:3">
      <c r="A135">
        <v>135</v>
      </c>
      <c r="B135" t="s">
        <v>109</v>
      </c>
      <c r="C135" t="str">
        <f t="shared" si="2"/>
        <v>湧心館C高等学校</v>
      </c>
    </row>
    <row r="136" spans="1:3">
      <c r="A136">
        <v>136</v>
      </c>
      <c r="B136" t="s">
        <v>198</v>
      </c>
      <c r="C136" t="str">
        <f t="shared" si="2"/>
        <v>熊本北B高等学校</v>
      </c>
    </row>
    <row r="137" spans="1:3">
      <c r="A137">
        <v>137</v>
      </c>
      <c r="B137" t="s">
        <v>110</v>
      </c>
      <c r="C137" t="str">
        <f t="shared" si="2"/>
        <v>熊本北C高等学校</v>
      </c>
    </row>
    <row r="138" spans="1:3">
      <c r="A138">
        <v>138</v>
      </c>
      <c r="B138" t="s">
        <v>199</v>
      </c>
      <c r="C138" t="str">
        <f t="shared" si="2"/>
        <v>東稜B高等学校</v>
      </c>
    </row>
    <row r="139" spans="1:3">
      <c r="A139">
        <v>139</v>
      </c>
      <c r="B139" t="s">
        <v>111</v>
      </c>
      <c r="C139" t="str">
        <f t="shared" si="2"/>
        <v>東稜C高等学校</v>
      </c>
    </row>
    <row r="140" spans="1:3">
      <c r="A140">
        <v>140</v>
      </c>
      <c r="B140" t="s">
        <v>112</v>
      </c>
      <c r="C140" t="str">
        <f t="shared" si="2"/>
        <v>必由館B高等学校</v>
      </c>
    </row>
    <row r="141" spans="1:3">
      <c r="A141">
        <v>141</v>
      </c>
      <c r="B141" t="s">
        <v>200</v>
      </c>
      <c r="C141" t="str">
        <f t="shared" si="2"/>
        <v>必由館C高等学校</v>
      </c>
    </row>
    <row r="142" spans="1:3">
      <c r="A142">
        <v>142</v>
      </c>
      <c r="B142" t="s">
        <v>201</v>
      </c>
      <c r="C142" t="str">
        <f t="shared" si="2"/>
        <v>千原台B高等学校</v>
      </c>
    </row>
    <row r="143" spans="1:3">
      <c r="A143">
        <v>143</v>
      </c>
      <c r="B143" t="s">
        <v>202</v>
      </c>
      <c r="C143" t="str">
        <f t="shared" si="2"/>
        <v>千原台C高等学校</v>
      </c>
    </row>
    <row r="144" spans="1:3">
      <c r="A144">
        <v>144</v>
      </c>
      <c r="B144" t="s">
        <v>203</v>
      </c>
      <c r="C144" t="str">
        <f t="shared" si="2"/>
        <v>九州学院B高等学校</v>
      </c>
    </row>
    <row r="145" spans="1:3">
      <c r="A145">
        <v>145</v>
      </c>
      <c r="B145" t="s">
        <v>113</v>
      </c>
      <c r="C145" t="str">
        <f t="shared" si="2"/>
        <v>九州学院C高等学校</v>
      </c>
    </row>
    <row r="146" spans="1:3">
      <c r="A146">
        <v>146</v>
      </c>
      <c r="B146" t="s">
        <v>204</v>
      </c>
      <c r="C146" t="str">
        <f t="shared" si="2"/>
        <v>鎮西B高等学校</v>
      </c>
    </row>
    <row r="147" spans="1:3">
      <c r="A147">
        <v>147</v>
      </c>
      <c r="B147" t="s">
        <v>205</v>
      </c>
      <c r="C147" t="str">
        <f t="shared" si="2"/>
        <v>鎮西C高等学校</v>
      </c>
    </row>
    <row r="148" spans="1:3">
      <c r="A148">
        <v>148</v>
      </c>
      <c r="B148" t="s">
        <v>206</v>
      </c>
      <c r="C148" t="str">
        <f t="shared" si="2"/>
        <v>真和B高等学校</v>
      </c>
    </row>
    <row r="149" spans="1:3">
      <c r="A149">
        <v>149</v>
      </c>
      <c r="B149" t="s">
        <v>114</v>
      </c>
      <c r="C149" t="str">
        <f t="shared" si="2"/>
        <v>真和C高等学校</v>
      </c>
    </row>
    <row r="150" spans="1:3">
      <c r="A150">
        <v>150</v>
      </c>
      <c r="B150" t="s">
        <v>207</v>
      </c>
      <c r="C150" t="str">
        <f t="shared" si="2"/>
        <v>開新B高等学校</v>
      </c>
    </row>
    <row r="151" spans="1:3">
      <c r="A151">
        <v>151</v>
      </c>
      <c r="B151" t="s">
        <v>208</v>
      </c>
      <c r="C151" t="str">
        <f t="shared" si="2"/>
        <v>開新C高等学校</v>
      </c>
    </row>
    <row r="152" spans="1:3">
      <c r="A152">
        <v>152</v>
      </c>
      <c r="B152" t="s">
        <v>209</v>
      </c>
      <c r="C152" t="str">
        <f t="shared" si="2"/>
        <v>熊本学園大付B高等学校</v>
      </c>
    </row>
    <row r="153" spans="1:3">
      <c r="A153">
        <v>153</v>
      </c>
      <c r="B153" t="s">
        <v>210</v>
      </c>
      <c r="C153" t="str">
        <f t="shared" si="2"/>
        <v>熊本学園大付C高等学校</v>
      </c>
    </row>
    <row r="154" spans="1:3">
      <c r="A154">
        <v>154</v>
      </c>
      <c r="B154" t="s">
        <v>115</v>
      </c>
      <c r="C154" t="str">
        <f t="shared" si="2"/>
        <v>東海大学星翔B高等学校</v>
      </c>
    </row>
    <row r="155" spans="1:3">
      <c r="A155">
        <v>155</v>
      </c>
      <c r="B155" t="s">
        <v>211</v>
      </c>
      <c r="C155" t="str">
        <f t="shared" si="2"/>
        <v>東海大学星翔C高等学校</v>
      </c>
    </row>
    <row r="156" spans="1:3">
      <c r="A156">
        <v>156</v>
      </c>
      <c r="B156" t="s">
        <v>212</v>
      </c>
      <c r="C156" t="str">
        <f t="shared" si="2"/>
        <v>尚絅B高等学校</v>
      </c>
    </row>
    <row r="157" spans="1:3">
      <c r="A157">
        <v>157</v>
      </c>
      <c r="B157" t="s">
        <v>213</v>
      </c>
      <c r="C157" t="str">
        <f t="shared" si="2"/>
        <v>尚絅C高等学校</v>
      </c>
    </row>
    <row r="158" spans="1:3">
      <c r="A158">
        <v>158</v>
      </c>
      <c r="B158" t="s">
        <v>214</v>
      </c>
      <c r="C158" t="str">
        <f t="shared" si="2"/>
        <v>慶誠B高等学校</v>
      </c>
    </row>
    <row r="159" spans="1:3">
      <c r="A159">
        <v>159</v>
      </c>
      <c r="B159" t="s">
        <v>215</v>
      </c>
      <c r="C159" t="str">
        <f t="shared" si="2"/>
        <v>慶誠C高等学校</v>
      </c>
    </row>
    <row r="160" spans="1:3">
      <c r="A160">
        <v>160</v>
      </c>
      <c r="B160" t="s">
        <v>216</v>
      </c>
      <c r="C160" t="str">
        <f t="shared" si="2"/>
        <v>熊本国府B高等学校</v>
      </c>
    </row>
    <row r="161" spans="1:3">
      <c r="A161">
        <v>161</v>
      </c>
      <c r="B161" t="s">
        <v>217</v>
      </c>
      <c r="C161" t="str">
        <f t="shared" si="2"/>
        <v>熊本国府C高等学校</v>
      </c>
    </row>
    <row r="162" spans="1:3">
      <c r="A162">
        <v>162</v>
      </c>
      <c r="B162" t="s">
        <v>218</v>
      </c>
      <c r="C162" t="str">
        <f t="shared" si="2"/>
        <v>マリスト学園B高等学校</v>
      </c>
    </row>
    <row r="163" spans="1:3">
      <c r="A163">
        <v>163</v>
      </c>
      <c r="B163" t="s">
        <v>116</v>
      </c>
      <c r="C163" t="str">
        <f t="shared" si="2"/>
        <v>マリスト学園C高等学校</v>
      </c>
    </row>
    <row r="164" spans="1:3">
      <c r="A164">
        <v>164</v>
      </c>
      <c r="B164" t="s">
        <v>117</v>
      </c>
      <c r="C164" t="str">
        <f t="shared" si="2"/>
        <v>ルーテル学院B高等学校</v>
      </c>
    </row>
    <row r="165" spans="1:3">
      <c r="A165">
        <v>165</v>
      </c>
      <c r="B165" t="s">
        <v>219</v>
      </c>
      <c r="C165" t="str">
        <f t="shared" si="2"/>
        <v>ルーテル学院C高等学校</v>
      </c>
    </row>
    <row r="166" spans="1:3">
      <c r="A166">
        <v>166</v>
      </c>
      <c r="B166" t="s">
        <v>118</v>
      </c>
      <c r="C166" t="str">
        <f t="shared" si="2"/>
        <v>信愛女学院B高等学校</v>
      </c>
    </row>
    <row r="167" spans="1:3">
      <c r="A167">
        <v>167</v>
      </c>
      <c r="B167" t="s">
        <v>220</v>
      </c>
      <c r="C167" t="str">
        <f t="shared" si="2"/>
        <v>信愛女学院C高等学校</v>
      </c>
    </row>
    <row r="168" spans="1:3">
      <c r="A168">
        <v>168</v>
      </c>
      <c r="B168" t="s">
        <v>119</v>
      </c>
      <c r="C168" t="str">
        <f t="shared" si="2"/>
        <v>熊本中央B高等学校</v>
      </c>
    </row>
    <row r="169" spans="1:3">
      <c r="A169">
        <v>169</v>
      </c>
      <c r="B169" t="s">
        <v>221</v>
      </c>
      <c r="C169" t="str">
        <f t="shared" si="2"/>
        <v>熊本中央C高等学校</v>
      </c>
    </row>
    <row r="170" spans="1:3">
      <c r="A170">
        <v>170</v>
      </c>
      <c r="B170" t="s">
        <v>120</v>
      </c>
      <c r="C170" t="str">
        <f t="shared" si="2"/>
        <v>文徳B高等学校</v>
      </c>
    </row>
    <row r="171" spans="1:3">
      <c r="A171">
        <v>171</v>
      </c>
      <c r="B171" t="s">
        <v>222</v>
      </c>
      <c r="C171" t="str">
        <f t="shared" si="2"/>
        <v>文徳C高等学校</v>
      </c>
    </row>
    <row r="172" spans="1:3">
      <c r="A172">
        <v>172</v>
      </c>
      <c r="B172" t="s">
        <v>223</v>
      </c>
      <c r="C172" t="str">
        <f t="shared" si="2"/>
        <v>御船B高等学校</v>
      </c>
    </row>
    <row r="173" spans="1:3">
      <c r="A173">
        <v>173</v>
      </c>
      <c r="B173" t="s">
        <v>224</v>
      </c>
      <c r="C173" t="str">
        <f t="shared" si="2"/>
        <v>御船C高等学校</v>
      </c>
    </row>
    <row r="174" spans="1:3">
      <c r="A174">
        <v>174</v>
      </c>
      <c r="B174" t="s">
        <v>225</v>
      </c>
      <c r="C174" t="str">
        <f t="shared" si="2"/>
        <v>甲佐B高等学校</v>
      </c>
    </row>
    <row r="175" spans="1:3">
      <c r="A175">
        <v>175</v>
      </c>
      <c r="B175" t="s">
        <v>226</v>
      </c>
      <c r="C175" t="str">
        <f t="shared" si="2"/>
        <v>甲佐C高等学校</v>
      </c>
    </row>
    <row r="176" spans="1:3">
      <c r="A176">
        <v>176</v>
      </c>
      <c r="B176" t="s">
        <v>121</v>
      </c>
      <c r="C176" t="str">
        <f t="shared" si="2"/>
        <v>宇土B高等学校</v>
      </c>
    </row>
    <row r="177" spans="1:3">
      <c r="A177">
        <v>177</v>
      </c>
      <c r="B177" t="s">
        <v>227</v>
      </c>
      <c r="C177" t="str">
        <f t="shared" si="2"/>
        <v>宇土C高等学校</v>
      </c>
    </row>
    <row r="178" spans="1:3">
      <c r="A178">
        <v>178</v>
      </c>
      <c r="B178" t="s">
        <v>228</v>
      </c>
      <c r="C178" t="str">
        <f t="shared" si="2"/>
        <v>松橋B高等学校</v>
      </c>
    </row>
    <row r="179" spans="1:3">
      <c r="A179">
        <v>179</v>
      </c>
      <c r="B179" t="s">
        <v>229</v>
      </c>
      <c r="C179" t="str">
        <f t="shared" si="2"/>
        <v>松橋C高等学校</v>
      </c>
    </row>
    <row r="180" spans="1:3">
      <c r="A180">
        <v>180</v>
      </c>
      <c r="B180" t="s">
        <v>230</v>
      </c>
      <c r="C180" t="str">
        <f t="shared" si="2"/>
        <v>小川工業B高等学校</v>
      </c>
    </row>
    <row r="181" spans="1:3">
      <c r="A181">
        <v>181</v>
      </c>
      <c r="B181" t="s">
        <v>122</v>
      </c>
      <c r="C181" t="str">
        <f t="shared" si="2"/>
        <v>小川工業C高等学校</v>
      </c>
    </row>
    <row r="182" spans="1:3">
      <c r="A182">
        <v>182</v>
      </c>
      <c r="B182" t="s">
        <v>123</v>
      </c>
      <c r="C182" t="str">
        <f t="shared" si="2"/>
        <v>八代B高等学校</v>
      </c>
    </row>
    <row r="183" spans="1:3">
      <c r="A183">
        <v>183</v>
      </c>
      <c r="B183" t="s">
        <v>231</v>
      </c>
      <c r="C183" t="str">
        <f t="shared" si="2"/>
        <v>八代C高等学校</v>
      </c>
    </row>
    <row r="184" spans="1:3">
      <c r="A184">
        <v>184</v>
      </c>
      <c r="B184" t="s">
        <v>232</v>
      </c>
      <c r="C184" t="str">
        <f t="shared" si="2"/>
        <v>八代工業B高等学校</v>
      </c>
    </row>
    <row r="185" spans="1:3">
      <c r="A185">
        <v>185</v>
      </c>
      <c r="B185" t="s">
        <v>124</v>
      </c>
      <c r="C185" t="str">
        <f t="shared" si="2"/>
        <v>八代工業C高等学校</v>
      </c>
    </row>
    <row r="186" spans="1:3">
      <c r="A186">
        <v>186</v>
      </c>
      <c r="B186" t="s">
        <v>233</v>
      </c>
      <c r="C186" t="str">
        <f t="shared" si="2"/>
        <v>八代東B高等学校</v>
      </c>
    </row>
    <row r="187" spans="1:3">
      <c r="A187">
        <v>187</v>
      </c>
      <c r="B187" t="s">
        <v>234</v>
      </c>
      <c r="C187" t="str">
        <f t="shared" si="2"/>
        <v>八代東C高等学校</v>
      </c>
    </row>
    <row r="188" spans="1:3">
      <c r="A188">
        <v>188</v>
      </c>
      <c r="B188" t="s">
        <v>235</v>
      </c>
      <c r="C188" t="str">
        <f t="shared" si="2"/>
        <v>八代清流B高等学校</v>
      </c>
    </row>
    <row r="189" spans="1:3">
      <c r="A189">
        <v>189</v>
      </c>
      <c r="B189" t="s">
        <v>236</v>
      </c>
      <c r="C189" t="str">
        <f t="shared" si="2"/>
        <v>八代清流C高等学校</v>
      </c>
    </row>
    <row r="190" spans="1:3">
      <c r="A190">
        <v>190</v>
      </c>
      <c r="B190" t="s">
        <v>237</v>
      </c>
      <c r="C190" t="str">
        <f t="shared" si="2"/>
        <v>八代農業B高等学校</v>
      </c>
    </row>
    <row r="191" spans="1:3">
      <c r="A191">
        <v>191</v>
      </c>
      <c r="B191" t="s">
        <v>238</v>
      </c>
      <c r="C191" t="str">
        <f t="shared" si="2"/>
        <v>八代農業C高等学校</v>
      </c>
    </row>
    <row r="192" spans="1:3">
      <c r="A192">
        <v>192</v>
      </c>
      <c r="B192" t="s">
        <v>125</v>
      </c>
      <c r="C192" t="str">
        <f t="shared" si="2"/>
        <v>八代農業泉分B高等学校</v>
      </c>
    </row>
    <row r="193" spans="1:3">
      <c r="A193">
        <v>193</v>
      </c>
      <c r="B193" t="s">
        <v>239</v>
      </c>
      <c r="C193" t="str">
        <f t="shared" si="2"/>
        <v>八代農業泉分C高等学校</v>
      </c>
    </row>
    <row r="194" spans="1:3">
      <c r="A194">
        <v>194</v>
      </c>
      <c r="B194" t="s">
        <v>126</v>
      </c>
      <c r="C194" t="str">
        <f t="shared" si="2"/>
        <v>水俣B高等学校</v>
      </c>
    </row>
    <row r="195" spans="1:3">
      <c r="A195">
        <v>195</v>
      </c>
      <c r="B195" t="s">
        <v>240</v>
      </c>
      <c r="C195" t="str">
        <f t="shared" ref="C195:C221" si="3">SUBSTITUTE(B195,"　","")&amp;"高等学校"</f>
        <v>水俣C高等学校</v>
      </c>
    </row>
    <row r="196" spans="1:3">
      <c r="A196">
        <v>196</v>
      </c>
      <c r="B196" t="s">
        <v>241</v>
      </c>
      <c r="C196" t="str">
        <f t="shared" si="3"/>
        <v>芦北B高等学校</v>
      </c>
    </row>
    <row r="197" spans="1:3">
      <c r="A197">
        <v>197</v>
      </c>
      <c r="B197" t="s">
        <v>242</v>
      </c>
      <c r="C197" t="str">
        <f t="shared" si="3"/>
        <v>芦北C高等学校</v>
      </c>
    </row>
    <row r="198" spans="1:3">
      <c r="A198">
        <v>198</v>
      </c>
      <c r="B198" t="s">
        <v>243</v>
      </c>
      <c r="C198" t="str">
        <f t="shared" si="3"/>
        <v>人吉B高等学校</v>
      </c>
    </row>
    <row r="199" spans="1:3">
      <c r="A199">
        <v>199</v>
      </c>
      <c r="B199" t="s">
        <v>244</v>
      </c>
      <c r="C199" t="str">
        <f t="shared" si="3"/>
        <v>人吉C高等学校</v>
      </c>
    </row>
    <row r="200" spans="1:3">
      <c r="A200">
        <v>200</v>
      </c>
      <c r="B200" t="s">
        <v>127</v>
      </c>
      <c r="C200" t="str">
        <f t="shared" si="3"/>
        <v>人吉高五木分B高等学校</v>
      </c>
    </row>
    <row r="201" spans="1:3">
      <c r="A201">
        <v>201</v>
      </c>
      <c r="B201" t="s">
        <v>245</v>
      </c>
      <c r="C201" t="str">
        <f t="shared" si="3"/>
        <v>人吉高五木分C高等学校</v>
      </c>
    </row>
    <row r="202" spans="1:3">
      <c r="A202">
        <v>202</v>
      </c>
      <c r="B202" t="s">
        <v>128</v>
      </c>
      <c r="C202" t="str">
        <f t="shared" si="3"/>
        <v>球磨工業B高等学校</v>
      </c>
    </row>
    <row r="203" spans="1:3">
      <c r="A203">
        <v>203</v>
      </c>
      <c r="B203" t="s">
        <v>129</v>
      </c>
      <c r="C203" t="str">
        <f t="shared" si="3"/>
        <v>球磨工業C高等学校</v>
      </c>
    </row>
    <row r="204" spans="1:3">
      <c r="A204">
        <v>204</v>
      </c>
      <c r="B204" t="s">
        <v>270</v>
      </c>
      <c r="C204" t="str">
        <f t="shared" si="3"/>
        <v>球磨中央B高等学校</v>
      </c>
    </row>
    <row r="205" spans="1:3">
      <c r="A205">
        <v>205</v>
      </c>
      <c r="B205" t="s">
        <v>271</v>
      </c>
      <c r="C205" t="str">
        <f t="shared" si="3"/>
        <v>球磨中央C高等学校</v>
      </c>
    </row>
    <row r="206" spans="1:3">
      <c r="A206">
        <v>206</v>
      </c>
      <c r="B206" t="s">
        <v>246</v>
      </c>
      <c r="C206" t="str">
        <f t="shared" si="3"/>
        <v>天草B高等学校</v>
      </c>
    </row>
    <row r="207" spans="1:3">
      <c r="A207">
        <v>207</v>
      </c>
      <c r="B207" t="s">
        <v>130</v>
      </c>
      <c r="C207" t="str">
        <f t="shared" si="3"/>
        <v>天草C高等学校</v>
      </c>
    </row>
    <row r="208" spans="1:3">
      <c r="A208">
        <v>208</v>
      </c>
      <c r="B208" t="s">
        <v>131</v>
      </c>
      <c r="C208" t="str">
        <f t="shared" si="3"/>
        <v>天草高倉岳B高等学校</v>
      </c>
    </row>
    <row r="209" spans="1:3">
      <c r="A209">
        <v>209</v>
      </c>
      <c r="B209" t="s">
        <v>247</v>
      </c>
      <c r="C209" t="str">
        <f t="shared" si="3"/>
        <v>天草高倉岳C高等学校</v>
      </c>
    </row>
    <row r="210" spans="1:3">
      <c r="A210">
        <v>210</v>
      </c>
      <c r="B210" t="s">
        <v>248</v>
      </c>
      <c r="C210" t="str">
        <f t="shared" si="3"/>
        <v>天草工業B高等学校</v>
      </c>
    </row>
    <row r="211" spans="1:3">
      <c r="A211">
        <v>211</v>
      </c>
      <c r="B211" t="s">
        <v>132</v>
      </c>
      <c r="C211" t="str">
        <f t="shared" si="3"/>
        <v>天草工業C高等学校</v>
      </c>
    </row>
    <row r="212" spans="1:3">
      <c r="A212">
        <v>212</v>
      </c>
      <c r="B212" t="s">
        <v>133</v>
      </c>
      <c r="C212" t="str">
        <f t="shared" si="3"/>
        <v>天草拓心B高等学校</v>
      </c>
    </row>
    <row r="213" spans="1:3">
      <c r="A213">
        <v>213</v>
      </c>
      <c r="B213" t="s">
        <v>249</v>
      </c>
      <c r="C213" t="str">
        <f t="shared" si="3"/>
        <v>天草拓心C高等学校</v>
      </c>
    </row>
    <row r="214" spans="1:3">
      <c r="A214">
        <v>214</v>
      </c>
      <c r="B214" t="s">
        <v>134</v>
      </c>
      <c r="C214" t="str">
        <f t="shared" si="3"/>
        <v>上天草B高等学校</v>
      </c>
    </row>
    <row r="215" spans="1:3">
      <c r="A215">
        <v>215</v>
      </c>
      <c r="B215" t="s">
        <v>135</v>
      </c>
      <c r="C215" t="str">
        <f t="shared" si="3"/>
        <v>上天草C高等学校</v>
      </c>
    </row>
    <row r="216" spans="1:3">
      <c r="A216">
        <v>216</v>
      </c>
      <c r="B216" t="s">
        <v>250</v>
      </c>
      <c r="C216" t="str">
        <f t="shared" si="3"/>
        <v>牛深B高等学校</v>
      </c>
    </row>
    <row r="217" spans="1:3">
      <c r="A217">
        <v>217</v>
      </c>
      <c r="B217" t="s">
        <v>251</v>
      </c>
      <c r="C217" t="str">
        <f t="shared" si="3"/>
        <v>牛深C高等学校</v>
      </c>
    </row>
    <row r="218" spans="1:3">
      <c r="A218">
        <v>218</v>
      </c>
      <c r="B218" t="s">
        <v>252</v>
      </c>
      <c r="C218" t="str">
        <f t="shared" si="3"/>
        <v>八代白百合B高等学校</v>
      </c>
    </row>
    <row r="219" spans="1:3">
      <c r="A219">
        <v>219</v>
      </c>
      <c r="B219" t="s">
        <v>253</v>
      </c>
      <c r="C219" t="str">
        <f t="shared" si="3"/>
        <v>八代白百合C高等学校</v>
      </c>
    </row>
    <row r="220" spans="1:3">
      <c r="A220">
        <v>220</v>
      </c>
      <c r="B220" t="s">
        <v>136</v>
      </c>
      <c r="C220" t="str">
        <f t="shared" si="3"/>
        <v>秀岳館B高等学校</v>
      </c>
    </row>
    <row r="221" spans="1:3">
      <c r="A221">
        <v>221</v>
      </c>
      <c r="B221" t="s">
        <v>137</v>
      </c>
      <c r="C221" t="str">
        <f t="shared" si="3"/>
        <v>秀岳館C高等学校</v>
      </c>
    </row>
    <row r="222" spans="1:3">
      <c r="A222">
        <v>222</v>
      </c>
      <c r="B222" t="s">
        <v>281</v>
      </c>
      <c r="C222" t="s">
        <v>282</v>
      </c>
    </row>
    <row r="223" spans="1:3">
      <c r="A223">
        <v>223</v>
      </c>
      <c r="B223" t="s">
        <v>283</v>
      </c>
      <c r="C223" t="s">
        <v>284</v>
      </c>
    </row>
    <row r="224" spans="1:3">
      <c r="A224">
        <v>224</v>
      </c>
      <c r="B224" t="s">
        <v>344</v>
      </c>
      <c r="C224" t="str">
        <f>SUBSTITUTE(B224,"　","")&amp;"高等学校"</f>
        <v>八代東D高等学校</v>
      </c>
    </row>
    <row r="225" spans="1:3">
      <c r="A225">
        <v>225</v>
      </c>
      <c r="B225" t="s">
        <v>346</v>
      </c>
      <c r="C225" t="str">
        <f>SUBSTITUTE(B225,"　","")&amp;"高等学校"</f>
        <v>南稜高等学校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協会登録</vt:lpstr>
      <vt:lpstr>高校総体</vt:lpstr>
      <vt:lpstr>学年別</vt:lpstr>
      <vt:lpstr>新人戦</vt:lpstr>
      <vt:lpstr>大会参加明細表</vt:lpstr>
      <vt:lpstr>データ１</vt:lpstr>
      <vt:lpstr>データ２</vt:lpstr>
      <vt:lpstr>データ３</vt:lpstr>
      <vt:lpstr>学年別!Print_Area</vt:lpstr>
      <vt:lpstr>高校総体!Print_Area</vt:lpstr>
      <vt:lpstr>新人戦!Print_Area</vt:lpstr>
      <vt:lpstr>大会参加明細表!Print_Area</vt:lpstr>
      <vt:lpstr>データ３!学校名</vt:lpstr>
      <vt:lpstr>学校名</vt:lpstr>
      <vt:lpstr>学年</vt:lpstr>
      <vt:lpstr>姓登録</vt:lpstr>
      <vt:lpstr>生月</vt:lpstr>
      <vt:lpstr>生日</vt:lpstr>
      <vt:lpstr>生年</vt:lpstr>
      <vt:lpstr>大会</vt:lpstr>
      <vt:lpstr>男女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宇都和夫</dc:creator>
  <cp:lastModifiedBy>茂 福田</cp:lastModifiedBy>
  <cp:lastPrinted>2024-04-09T04:53:43Z</cp:lastPrinted>
  <dcterms:created xsi:type="dcterms:W3CDTF">2009-11-04T05:49:54Z</dcterms:created>
  <dcterms:modified xsi:type="dcterms:W3CDTF">2025-07-09T08:09:18Z</dcterms:modified>
</cp:coreProperties>
</file>